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5600" windowHeight="11760" activeTab="1"/>
  </bookViews>
  <sheets>
    <sheet name="男性用" sheetId="1" r:id="rId1"/>
    <sheet name="女性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<sst xmlns="http://schemas.openxmlformats.org/spreadsheetml/2006/main" count="467" uniqueCount="41">
  <si>
    <t>計測項目</t>
  </si>
  <si>
    <t>男性</t>
  </si>
  <si>
    <t>女性</t>
  </si>
  <si>
    <t>頭囲</t>
  </si>
  <si>
    <t>頭矢状弧長</t>
  </si>
  <si>
    <t>手長</t>
  </si>
  <si>
    <t>手掌長</t>
  </si>
  <si>
    <t>手幅</t>
  </si>
  <si>
    <t>手首囲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</si>
  <si>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</si>
  <si>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</si>
  <si>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</si>
  <si>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</si>
  <si>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</si>
  <si>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</si>
  <si>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</si>
  <si>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</si>
  <si>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</si>
  <si>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</si>
  <si>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20～24歳平均値(mm)</t>
  </si>
  <si>
    <t>計測値</t>
  </si>
  <si>
    <t>頭長(X)</t>
  </si>
  <si>
    <t>頭幅(Y)</t>
  </si>
  <si>
    <t>頭示指数</t>
  </si>
  <si>
    <t>タイプ</t>
  </si>
  <si>
    <t>75以下：長頭、75～79.9：中頭、80～84.9：短頭、85以上：過短頭</t>
  </si>
  <si>
    <t>-</t>
  </si>
  <si>
    <t>脳容量の推計と比較は、「http://georoom.hp.infoseek.co.jp/8others/3jissyuu.htm#脳」を参考にした。</t>
  </si>
  <si>
    <t>脳体積推定値(Q)頭脳の優劣は体積で決定されるものではない。</t>
  </si>
  <si>
    <t>（Ｘ－１１）×（Ｙ－１１）×（Ｚ－１１）×0.0003 ＋406＝</t>
  </si>
  <si>
    <t>　（Ｘ－１１）×（Ｙ－１１）×（Ｚ－１１）×0.0004 ＋207＝</t>
  </si>
  <si>
    <t>(Y÷X)×100=</t>
  </si>
  <si>
    <t>①～⑩の 平均値</t>
  </si>
  <si>
    <t>①～⑩の標準偏差</t>
  </si>
  <si>
    <t>偏差値</t>
  </si>
  <si>
    <t>偏差値</t>
  </si>
  <si>
    <t>偏差値</t>
  </si>
  <si>
    <t xml:space="preserve"> </t>
  </si>
  <si>
    <t xml:space="preserve"> </t>
  </si>
  <si>
    <t xml:space="preserve">  </t>
  </si>
  <si>
    <t>頭高(Z: Vertex height)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</si>
</sst>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34" borderId="13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35" borderId="13" xfId="0" applyFont="1" applyFill="1" applyBorder="1" applyAlignment="1">
      <alignment vertical="center" wrapText="1"/>
    </xf>
    <xf numFmtId="0" fontId="37" fillId="35" borderId="17" xfId="0" applyFont="1" applyFill="1" applyBorder="1" applyAlignment="1">
      <alignment vertical="center" wrapText="1"/>
    </xf>
    <xf numFmtId="0" fontId="37" fillId="33" borderId="13" xfId="0" applyFont="1" applyFill="1" applyBorder="1" applyAlignment="1">
      <alignment vertical="center" wrapText="1"/>
    </xf>
    <xf numFmtId="0" fontId="37" fillId="34" borderId="18" xfId="0" applyFont="1" applyFill="1" applyBorder="1" applyAlignment="1">
      <alignment vertical="center" wrapText="1"/>
    </xf>
    <xf numFmtId="0" fontId="37" fillId="34" borderId="19" xfId="0" applyFont="1" applyFill="1" applyBorder="1" applyAlignment="1">
      <alignment vertical="center" wrapText="1"/>
    </xf>
    <xf numFmtId="0" fontId="37" fillId="35" borderId="18" xfId="0" applyFont="1" applyFill="1" applyBorder="1" applyAlignment="1">
      <alignment vertical="center" wrapText="1"/>
    </xf>
    <xf numFmtId="0" fontId="37" fillId="35" borderId="19" xfId="0" applyFont="1" applyFill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34" borderId="14" xfId="0" applyFont="1" applyFill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34" borderId="22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7" fillId="34" borderId="23" xfId="0" applyFont="1" applyFill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7" fillId="33" borderId="18" xfId="0" applyFont="1" applyFill="1" applyBorder="1" applyAlignment="1">
      <alignment vertical="center" wrapText="1"/>
    </xf>
    <xf numFmtId="0" fontId="37" fillId="33" borderId="14" xfId="0" applyFont="1" applyFill="1" applyBorder="1" applyAlignment="1">
      <alignment vertical="center" wrapText="1"/>
    </xf>
    <xf numFmtId="0" fontId="37" fillId="33" borderId="2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38" fillId="33" borderId="24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180" fontId="37" fillId="0" borderId="13" xfId="0" applyNumberFormat="1" applyFont="1" applyBorder="1" applyAlignment="1">
      <alignment vertical="center" wrapText="1"/>
    </xf>
    <xf numFmtId="180" fontId="37" fillId="0" borderId="22" xfId="0" applyNumberFormat="1" applyFont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37" fillId="36" borderId="13" xfId="0" applyFont="1" applyFill="1" applyBorder="1" applyAlignment="1">
      <alignment vertical="center" wrapText="1"/>
    </xf>
    <xf numFmtId="180" fontId="37" fillId="36" borderId="13" xfId="0" applyNumberFormat="1" applyFont="1" applyFill="1" applyBorder="1" applyAlignment="1">
      <alignment vertical="center" wrapText="1"/>
    </xf>
    <xf numFmtId="0" fontId="37" fillId="36" borderId="18" xfId="0" applyFont="1" applyFill="1" applyBorder="1" applyAlignment="1">
      <alignment vertical="center" wrapText="1"/>
    </xf>
    <xf numFmtId="0" fontId="37" fillId="36" borderId="14" xfId="0" applyFont="1" applyFill="1" applyBorder="1" applyAlignment="1">
      <alignment vertical="center" wrapText="1"/>
    </xf>
    <xf numFmtId="0" fontId="37" fillId="36" borderId="22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37" fillId="36" borderId="11" xfId="0" applyFont="1" applyFill="1" applyBorder="1" applyAlignment="1">
      <alignment vertical="center" wrapText="1"/>
    </xf>
    <xf numFmtId="0" fontId="37" fillId="36" borderId="23" xfId="0" applyFont="1" applyFill="1" applyBorder="1" applyAlignment="1">
      <alignment vertical="center" wrapText="1"/>
    </xf>
    <xf numFmtId="0" fontId="37" fillId="36" borderId="19" xfId="0" applyFont="1" applyFill="1" applyBorder="1" applyAlignment="1">
      <alignment vertical="center" wrapText="1"/>
    </xf>
    <xf numFmtId="0" fontId="38" fillId="36" borderId="17" xfId="0" applyFont="1" applyFill="1" applyBorder="1" applyAlignment="1">
      <alignment vertical="center" wrapText="1"/>
    </xf>
    <xf numFmtId="180" fontId="37" fillId="34" borderId="13" xfId="0" applyNumberFormat="1" applyFont="1" applyFill="1" applyBorder="1" applyAlignment="1">
      <alignment vertical="center" wrapText="1"/>
    </xf>
    <xf numFmtId="180" fontId="37" fillId="33" borderId="13" xfId="0" applyNumberFormat="1" applyFont="1" applyFill="1" applyBorder="1" applyAlignment="1">
      <alignment vertical="center" wrapText="1"/>
    </xf>
    <xf numFmtId="180" fontId="37" fillId="33" borderId="22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K1">
      <selection activeCell="U1" sqref="U1:V1"/>
    </sheetView>
  </sheetViews>
  <sheetFormatPr defaultColWidth="5.00390625" defaultRowHeight="34.5" customHeight="1"/>
  <cols>
    <col min="1" max="1" width="9.8515625" style="1" customWidth="1"/>
    <col min="2" max="2" width="7.57421875" style="1" customWidth="1"/>
    <col min="3" max="18" width="7.421875" style="1" customWidth="1"/>
    <col min="19" max="19" width="9.8515625" style="1" customWidth="1"/>
    <col min="20" max="20" width="31.7109375" style="1" customWidth="1"/>
    <col min="21" max="22" width="5.421875" style="1" customWidth="1"/>
    <col min="23" max="24" width="21.00390625" style="1" customWidth="1"/>
    <col min="25" max="16384" width="5.00390625" style="1" customWidth="1"/>
  </cols>
  <sheetData>
    <row r="1" spans="1:24" ht="46.5" customHeight="1">
      <c r="A1" s="2" t="s">
        <v>0</v>
      </c>
      <c r="B1" s="3"/>
      <c r="C1" s="55" t="s">
        <v>21</v>
      </c>
      <c r="D1" s="56"/>
      <c r="E1" s="56" t="s">
        <v>22</v>
      </c>
      <c r="F1" s="57"/>
      <c r="G1" s="55" t="s">
        <v>3</v>
      </c>
      <c r="H1" s="58"/>
      <c r="I1" s="55" t="s">
        <v>4</v>
      </c>
      <c r="J1" s="58"/>
      <c r="K1" s="59" t="s">
        <v>5</v>
      </c>
      <c r="L1" s="45"/>
      <c r="M1" s="45" t="s">
        <v>6</v>
      </c>
      <c r="N1" s="45"/>
      <c r="O1" s="45" t="s">
        <v>7</v>
      </c>
      <c r="P1" s="45"/>
      <c r="Q1" s="45" t="s">
        <v>8</v>
      </c>
      <c r="R1" s="54"/>
      <c r="S1" s="60" t="s">
        <v>23</v>
      </c>
      <c r="T1" s="61"/>
      <c r="U1" s="55" t="s">
        <v>40</v>
      </c>
      <c r="V1" s="57"/>
      <c r="W1" s="55" t="s">
        <v>28</v>
      </c>
      <c r="X1" s="58"/>
    </row>
    <row r="2" spans="1:24" ht="34.5" customHeight="1">
      <c r="A2" s="2"/>
      <c r="B2" s="3"/>
      <c r="C2" s="5" t="s">
        <v>1</v>
      </c>
      <c r="D2" s="9" t="s">
        <v>2</v>
      </c>
      <c r="E2" s="2" t="s">
        <v>1</v>
      </c>
      <c r="F2" s="10" t="s">
        <v>2</v>
      </c>
      <c r="G2" s="5" t="s">
        <v>1</v>
      </c>
      <c r="H2" s="11" t="s">
        <v>2</v>
      </c>
      <c r="I2" s="5" t="s">
        <v>1</v>
      </c>
      <c r="J2" s="11" t="s">
        <v>2</v>
      </c>
      <c r="K2" s="4" t="s">
        <v>1</v>
      </c>
      <c r="L2" s="9" t="s">
        <v>2</v>
      </c>
      <c r="M2" s="2" t="s">
        <v>1</v>
      </c>
      <c r="N2" s="9" t="s">
        <v>2</v>
      </c>
      <c r="O2" s="2" t="s">
        <v>1</v>
      </c>
      <c r="P2" s="9" t="s">
        <v>2</v>
      </c>
      <c r="Q2" s="2" t="s">
        <v>1</v>
      </c>
      <c r="R2" s="10" t="s">
        <v>2</v>
      </c>
      <c r="S2" s="63" t="s">
        <v>31</v>
      </c>
      <c r="T2" s="8" t="s">
        <v>24</v>
      </c>
      <c r="U2" s="5" t="s">
        <v>1</v>
      </c>
      <c r="V2" s="77" t="s">
        <v>2</v>
      </c>
      <c r="W2" s="5" t="s">
        <v>1</v>
      </c>
      <c r="X2" s="78" t="s">
        <v>2</v>
      </c>
    </row>
    <row r="3" spans="1:24" ht="27">
      <c r="A3" s="48" t="s">
        <v>19</v>
      </c>
      <c r="B3" s="49"/>
      <c r="C3" s="5">
        <v>190</v>
      </c>
      <c r="D3" s="71">
        <v>181</v>
      </c>
      <c r="E3" s="2">
        <v>160</v>
      </c>
      <c r="F3" s="77">
        <v>154</v>
      </c>
      <c r="G3" s="5">
        <v>571</v>
      </c>
      <c r="H3" s="78">
        <v>546</v>
      </c>
      <c r="I3" s="5">
        <v>388</v>
      </c>
      <c r="J3" s="78">
        <v>374</v>
      </c>
      <c r="K3" s="4">
        <v>192</v>
      </c>
      <c r="L3" s="71">
        <v>176</v>
      </c>
      <c r="M3" s="2">
        <v>114</v>
      </c>
      <c r="N3" s="71">
        <v>103</v>
      </c>
      <c r="O3" s="2">
        <v>81</v>
      </c>
      <c r="P3" s="71">
        <v>72</v>
      </c>
      <c r="Q3" s="2">
        <v>166</v>
      </c>
      <c r="R3" s="77">
        <v>149</v>
      </c>
      <c r="S3" s="64"/>
      <c r="T3" s="8" t="s">
        <v>25</v>
      </c>
      <c r="U3" s="5" t="s">
        <v>26</v>
      </c>
      <c r="V3" s="77" t="s">
        <v>26</v>
      </c>
      <c r="W3" s="36" t="s">
        <v>29</v>
      </c>
      <c r="X3" s="82" t="s">
        <v>30</v>
      </c>
    </row>
    <row r="4" spans="1:24" s="19" customFormat="1" ht="31.5" customHeight="1">
      <c r="A4" s="46" t="s">
        <v>9</v>
      </c>
      <c r="B4" s="14" t="s">
        <v>20</v>
      </c>
      <c r="C4" s="15" t="s">
        <v>37</v>
      </c>
      <c r="D4" s="72" t="s">
        <v>37</v>
      </c>
      <c r="E4" s="15" t="s">
        <v>37</v>
      </c>
      <c r="F4" s="72" t="s">
        <v>37</v>
      </c>
      <c r="G4" s="15" t="s">
        <v>37</v>
      </c>
      <c r="H4" s="72" t="s">
        <v>37</v>
      </c>
      <c r="I4" s="15" t="s">
        <v>37</v>
      </c>
      <c r="J4" s="72" t="s">
        <v>37</v>
      </c>
      <c r="K4" s="15" t="s">
        <v>37</v>
      </c>
      <c r="L4" s="72" t="s">
        <v>37</v>
      </c>
      <c r="M4" s="15" t="s">
        <v>37</v>
      </c>
      <c r="N4" s="72" t="s">
        <v>37</v>
      </c>
      <c r="O4" s="15" t="s">
        <v>37</v>
      </c>
      <c r="P4" s="72" t="s">
        <v>37</v>
      </c>
      <c r="Q4" s="15" t="s">
        <v>37</v>
      </c>
      <c r="R4" s="72" t="s">
        <v>37</v>
      </c>
      <c r="S4" s="16" t="e">
        <f>(E4/C4)*100</f>
        <v>#VALUE!</v>
      </c>
      <c r="T4" s="17"/>
      <c r="U4" s="18"/>
      <c r="V4" s="79"/>
      <c r="W4" s="18" t="e">
        <f>(C4-11)*(E4-11)*(U4-11)*0.0003+406</f>
        <v>#VALUE!</v>
      </c>
      <c r="X4" s="72" t="e">
        <f>(D4-11)*(F4-11)*(V4-11)*0.0004+207</f>
        <v>#VALUE!</v>
      </c>
    </row>
    <row r="5" spans="1:24" s="19" customFormat="1" ht="31.5" customHeight="1">
      <c r="A5" s="47"/>
      <c r="B5" s="14" t="s">
        <v>36</v>
      </c>
      <c r="C5" s="69" t="e">
        <f>(C4-C3)/C25*10+50</f>
        <v>#VALUE!</v>
      </c>
      <c r="D5" s="73" t="e">
        <f aca="true" t="shared" si="0" ref="D5:R5">(D4-D3)/D25*10+50</f>
        <v>#VALUE!</v>
      </c>
      <c r="E5" s="69" t="e">
        <f t="shared" si="0"/>
        <v>#VALUE!</v>
      </c>
      <c r="F5" s="73" t="e">
        <f t="shared" si="0"/>
        <v>#VALUE!</v>
      </c>
      <c r="G5" s="69" t="e">
        <f t="shared" si="0"/>
        <v>#VALUE!</v>
      </c>
      <c r="H5" s="73" t="e">
        <f t="shared" si="0"/>
        <v>#VALUE!</v>
      </c>
      <c r="I5" s="69" t="e">
        <f t="shared" si="0"/>
        <v>#VALUE!</v>
      </c>
      <c r="J5" s="73" t="e">
        <f t="shared" si="0"/>
        <v>#VALUE!</v>
      </c>
      <c r="K5" s="69" t="e">
        <f t="shared" si="0"/>
        <v>#VALUE!</v>
      </c>
      <c r="L5" s="73" t="e">
        <f t="shared" si="0"/>
        <v>#VALUE!</v>
      </c>
      <c r="M5" s="69" t="e">
        <f t="shared" si="0"/>
        <v>#VALUE!</v>
      </c>
      <c r="N5" s="73" t="e">
        <f t="shared" si="0"/>
        <v>#VALUE!</v>
      </c>
      <c r="O5" s="69" t="e">
        <f t="shared" si="0"/>
        <v>#VALUE!</v>
      </c>
      <c r="P5" s="73" t="e">
        <f t="shared" si="0"/>
        <v>#VALUE!</v>
      </c>
      <c r="Q5" s="69" t="e">
        <f t="shared" si="0"/>
        <v>#VALUE!</v>
      </c>
      <c r="R5" s="73" t="e">
        <f t="shared" si="0"/>
        <v>#VALUE!</v>
      </c>
      <c r="S5" s="20"/>
      <c r="T5" s="21"/>
      <c r="U5" s="18"/>
      <c r="V5" s="79"/>
      <c r="W5" s="69" t="e">
        <f>(W4-1500)/W25*10+50</f>
        <v>#VALUE!</v>
      </c>
      <c r="X5" s="73" t="e">
        <f>(X4-1500)/X25*10+50</f>
        <v>#VALUE!</v>
      </c>
    </row>
    <row r="6" spans="1:24" s="19" customFormat="1" ht="31.5" customHeight="1">
      <c r="A6" s="46" t="s">
        <v>10</v>
      </c>
      <c r="B6" s="14" t="s">
        <v>20</v>
      </c>
      <c r="C6" s="15" t="s">
        <v>37</v>
      </c>
      <c r="D6" s="72" t="s">
        <v>37</v>
      </c>
      <c r="E6" s="15" t="s">
        <v>37</v>
      </c>
      <c r="F6" s="72" t="s">
        <v>37</v>
      </c>
      <c r="G6" s="15" t="s">
        <v>37</v>
      </c>
      <c r="H6" s="72" t="s">
        <v>37</v>
      </c>
      <c r="I6" s="15" t="s">
        <v>37</v>
      </c>
      <c r="J6" s="72" t="s">
        <v>37</v>
      </c>
      <c r="K6" s="15" t="s">
        <v>37</v>
      </c>
      <c r="L6" s="72" t="s">
        <v>37</v>
      </c>
      <c r="M6" s="15" t="s">
        <v>37</v>
      </c>
      <c r="N6" s="72" t="s">
        <v>37</v>
      </c>
      <c r="O6" s="15" t="s">
        <v>37</v>
      </c>
      <c r="P6" s="72" t="s">
        <v>37</v>
      </c>
      <c r="Q6" s="15" t="s">
        <v>37</v>
      </c>
      <c r="R6" s="72" t="s">
        <v>37</v>
      </c>
      <c r="S6" s="44" t="e">
        <f>(E6/C6)*100</f>
        <v>#VALUE!</v>
      </c>
      <c r="T6" s="17"/>
      <c r="U6" s="18"/>
      <c r="V6" s="79"/>
      <c r="W6" s="18" t="e">
        <f>(C6-11)*(E6-11)*(U6-11)*0.0003+406</f>
        <v>#VALUE!</v>
      </c>
      <c r="X6" s="72" t="e">
        <f>(D6-11)*(F6-11)*(V6-11)*0.0004+207</f>
        <v>#VALUE!</v>
      </c>
    </row>
    <row r="7" spans="1:24" s="19" customFormat="1" ht="31.5" customHeight="1">
      <c r="A7" s="47"/>
      <c r="B7" s="14" t="s">
        <v>34</v>
      </c>
      <c r="C7" s="69" t="e">
        <f>(C6-C3)/C25*10+50</f>
        <v>#VALUE!</v>
      </c>
      <c r="D7" s="73" t="e">
        <f aca="true" t="shared" si="1" ref="D7:R7">(D6-D3)/D25*10+50</f>
        <v>#VALUE!</v>
      </c>
      <c r="E7" s="69" t="e">
        <f t="shared" si="1"/>
        <v>#VALUE!</v>
      </c>
      <c r="F7" s="73" t="e">
        <f t="shared" si="1"/>
        <v>#VALUE!</v>
      </c>
      <c r="G7" s="69" t="e">
        <f t="shared" si="1"/>
        <v>#VALUE!</v>
      </c>
      <c r="H7" s="73" t="e">
        <f t="shared" si="1"/>
        <v>#VALUE!</v>
      </c>
      <c r="I7" s="69" t="e">
        <f t="shared" si="1"/>
        <v>#VALUE!</v>
      </c>
      <c r="J7" s="73" t="e">
        <f t="shared" si="1"/>
        <v>#VALUE!</v>
      </c>
      <c r="K7" s="69" t="e">
        <f t="shared" si="1"/>
        <v>#VALUE!</v>
      </c>
      <c r="L7" s="73" t="e">
        <f t="shared" si="1"/>
        <v>#VALUE!</v>
      </c>
      <c r="M7" s="69" t="e">
        <f t="shared" si="1"/>
        <v>#VALUE!</v>
      </c>
      <c r="N7" s="73" t="e">
        <f t="shared" si="1"/>
        <v>#VALUE!</v>
      </c>
      <c r="O7" s="69" t="e">
        <f t="shared" si="1"/>
        <v>#VALUE!</v>
      </c>
      <c r="P7" s="73" t="e">
        <f t="shared" si="1"/>
        <v>#VALUE!</v>
      </c>
      <c r="Q7" s="69" t="e">
        <f t="shared" si="1"/>
        <v>#VALUE!</v>
      </c>
      <c r="R7" s="73" t="e">
        <f t="shared" si="1"/>
        <v>#VALUE!</v>
      </c>
      <c r="S7" s="20"/>
      <c r="T7" s="20"/>
      <c r="U7" s="18"/>
      <c r="V7" s="80"/>
      <c r="W7" s="69" t="e">
        <f>(W6-1500)/W25*10+50</f>
        <v>#VALUE!</v>
      </c>
      <c r="X7" s="73" t="e">
        <f>(X6-1500)/X25*10+50</f>
        <v>#VALUE!</v>
      </c>
    </row>
    <row r="8" spans="1:24" s="19" customFormat="1" ht="31.5" customHeight="1">
      <c r="A8" s="46" t="s">
        <v>11</v>
      </c>
      <c r="B8" s="14" t="s">
        <v>20</v>
      </c>
      <c r="C8" s="15" t="s">
        <v>37</v>
      </c>
      <c r="D8" s="72" t="s">
        <v>37</v>
      </c>
      <c r="E8" s="15" t="s">
        <v>37</v>
      </c>
      <c r="F8" s="72" t="s">
        <v>37</v>
      </c>
      <c r="G8" s="15" t="s">
        <v>37</v>
      </c>
      <c r="H8" s="72" t="s">
        <v>37</v>
      </c>
      <c r="I8" s="15" t="s">
        <v>37</v>
      </c>
      <c r="J8" s="72" t="s">
        <v>37</v>
      </c>
      <c r="K8" s="15" t="s">
        <v>37</v>
      </c>
      <c r="L8" s="72" t="s">
        <v>37</v>
      </c>
      <c r="M8" s="15" t="s">
        <v>37</v>
      </c>
      <c r="N8" s="72" t="s">
        <v>37</v>
      </c>
      <c r="O8" s="15" t="s">
        <v>37</v>
      </c>
      <c r="P8" s="72" t="s">
        <v>37</v>
      </c>
      <c r="Q8" s="15" t="s">
        <v>37</v>
      </c>
      <c r="R8" s="72" t="s">
        <v>37</v>
      </c>
      <c r="S8" s="44" t="e">
        <f>(E8/C8)*100</f>
        <v>#VALUE!</v>
      </c>
      <c r="T8" s="17"/>
      <c r="U8" s="18"/>
      <c r="V8" s="79"/>
      <c r="W8" s="18" t="e">
        <f>(C8-11)*(E8-11)*(U8-11)*0.0003+406</f>
        <v>#VALUE!</v>
      </c>
      <c r="X8" s="72" t="e">
        <f>(D8-11)*(F8-11)*(V8-11)*0.0004+207</f>
        <v>#VALUE!</v>
      </c>
    </row>
    <row r="9" spans="1:24" s="19" customFormat="1" ht="31.5" customHeight="1">
      <c r="A9" s="47"/>
      <c r="B9" s="14" t="s">
        <v>34</v>
      </c>
      <c r="C9" s="69" t="e">
        <f>(C8-C3)/C25*10+50</f>
        <v>#VALUE!</v>
      </c>
      <c r="D9" s="73" t="e">
        <f aca="true" t="shared" si="2" ref="D9:R9">(D8-D3)/D25*10+50</f>
        <v>#VALUE!</v>
      </c>
      <c r="E9" s="69" t="e">
        <f t="shared" si="2"/>
        <v>#VALUE!</v>
      </c>
      <c r="F9" s="73" t="e">
        <f t="shared" si="2"/>
        <v>#VALUE!</v>
      </c>
      <c r="G9" s="69" t="e">
        <f t="shared" si="2"/>
        <v>#VALUE!</v>
      </c>
      <c r="H9" s="73" t="e">
        <f t="shared" si="2"/>
        <v>#VALUE!</v>
      </c>
      <c r="I9" s="69" t="e">
        <f t="shared" si="2"/>
        <v>#VALUE!</v>
      </c>
      <c r="J9" s="73" t="e">
        <f t="shared" si="2"/>
        <v>#VALUE!</v>
      </c>
      <c r="K9" s="69" t="e">
        <f t="shared" si="2"/>
        <v>#VALUE!</v>
      </c>
      <c r="L9" s="73" t="e">
        <f t="shared" si="2"/>
        <v>#VALUE!</v>
      </c>
      <c r="M9" s="69" t="e">
        <f t="shared" si="2"/>
        <v>#VALUE!</v>
      </c>
      <c r="N9" s="73" t="e">
        <f t="shared" si="2"/>
        <v>#VALUE!</v>
      </c>
      <c r="O9" s="69" t="e">
        <f t="shared" si="2"/>
        <v>#VALUE!</v>
      </c>
      <c r="P9" s="73" t="e">
        <f t="shared" si="2"/>
        <v>#VALUE!</v>
      </c>
      <c r="Q9" s="69" t="e">
        <f t="shared" si="2"/>
        <v>#VALUE!</v>
      </c>
      <c r="R9" s="73" t="e">
        <f t="shared" si="2"/>
        <v>#VALUE!</v>
      </c>
      <c r="S9" s="20"/>
      <c r="T9" s="20"/>
      <c r="U9" s="18"/>
      <c r="V9" s="80"/>
      <c r="W9" s="69" t="e">
        <f>(W8-1500)/W25*10+50</f>
        <v>#VALUE!</v>
      </c>
      <c r="X9" s="73" t="e">
        <f>(X8-1500)/X25*10+50</f>
        <v>#VALUE!</v>
      </c>
    </row>
    <row r="10" spans="1:24" s="19" customFormat="1" ht="31.5" customHeight="1">
      <c r="A10" s="46" t="s">
        <v>12</v>
      </c>
      <c r="B10" s="14" t="s">
        <v>20</v>
      </c>
      <c r="C10" s="15" t="s">
        <v>37</v>
      </c>
      <c r="D10" s="72" t="s">
        <v>37</v>
      </c>
      <c r="E10" s="15" t="s">
        <v>37</v>
      </c>
      <c r="F10" s="72" t="s">
        <v>37</v>
      </c>
      <c r="G10" s="15" t="s">
        <v>37</v>
      </c>
      <c r="H10" s="72" t="s">
        <v>37</v>
      </c>
      <c r="I10" s="15" t="s">
        <v>37</v>
      </c>
      <c r="J10" s="72" t="s">
        <v>37</v>
      </c>
      <c r="K10" s="15" t="s">
        <v>37</v>
      </c>
      <c r="L10" s="72" t="s">
        <v>37</v>
      </c>
      <c r="M10" s="15" t="s">
        <v>37</v>
      </c>
      <c r="N10" s="72" t="s">
        <v>37</v>
      </c>
      <c r="O10" s="15" t="s">
        <v>37</v>
      </c>
      <c r="P10" s="72" t="s">
        <v>37</v>
      </c>
      <c r="Q10" s="15" t="s">
        <v>37</v>
      </c>
      <c r="R10" s="72" t="s">
        <v>37</v>
      </c>
      <c r="S10" s="44" t="e">
        <f>(E10/C10)*100</f>
        <v>#VALUE!</v>
      </c>
      <c r="T10" s="17"/>
      <c r="U10" s="18"/>
      <c r="V10" s="79"/>
      <c r="W10" s="18" t="e">
        <f>(C10-11)*(E10-11)*(U10-11)*0.0003+406</f>
        <v>#VALUE!</v>
      </c>
      <c r="X10" s="72" t="e">
        <f>(D10-11)*(F10-11)*(V10-11)*0.0004+207</f>
        <v>#VALUE!</v>
      </c>
    </row>
    <row r="11" spans="1:24" s="19" customFormat="1" ht="31.5" customHeight="1">
      <c r="A11" s="47"/>
      <c r="B11" s="14" t="s">
        <v>34</v>
      </c>
      <c r="C11" s="69" t="e">
        <f>(C10-C3)/C25*10+50</f>
        <v>#VALUE!</v>
      </c>
      <c r="D11" s="73" t="e">
        <f aca="true" t="shared" si="3" ref="D11:R11">(D10-D3)/D25*10+50</f>
        <v>#VALUE!</v>
      </c>
      <c r="E11" s="69" t="e">
        <f t="shared" si="3"/>
        <v>#VALUE!</v>
      </c>
      <c r="F11" s="73" t="e">
        <f t="shared" si="3"/>
        <v>#VALUE!</v>
      </c>
      <c r="G11" s="69" t="e">
        <f t="shared" si="3"/>
        <v>#VALUE!</v>
      </c>
      <c r="H11" s="73" t="e">
        <f t="shared" si="3"/>
        <v>#VALUE!</v>
      </c>
      <c r="I11" s="69" t="e">
        <f t="shared" si="3"/>
        <v>#VALUE!</v>
      </c>
      <c r="J11" s="73" t="e">
        <f t="shared" si="3"/>
        <v>#VALUE!</v>
      </c>
      <c r="K11" s="69" t="e">
        <f t="shared" si="3"/>
        <v>#VALUE!</v>
      </c>
      <c r="L11" s="73" t="e">
        <f t="shared" si="3"/>
        <v>#VALUE!</v>
      </c>
      <c r="M11" s="69" t="e">
        <f t="shared" si="3"/>
        <v>#VALUE!</v>
      </c>
      <c r="N11" s="73" t="e">
        <f t="shared" si="3"/>
        <v>#VALUE!</v>
      </c>
      <c r="O11" s="69" t="e">
        <f t="shared" si="3"/>
        <v>#VALUE!</v>
      </c>
      <c r="P11" s="73" t="e">
        <f t="shared" si="3"/>
        <v>#VALUE!</v>
      </c>
      <c r="Q11" s="69" t="e">
        <f t="shared" si="3"/>
        <v>#VALUE!</v>
      </c>
      <c r="R11" s="73" t="e">
        <f t="shared" si="3"/>
        <v>#VALUE!</v>
      </c>
      <c r="S11" s="20"/>
      <c r="T11" s="20"/>
      <c r="U11" s="18"/>
      <c r="V11" s="80"/>
      <c r="W11" s="69" t="e">
        <f>(W10-1500)/W25*10+50</f>
        <v>#VALUE!</v>
      </c>
      <c r="X11" s="73" t="e">
        <f>(X10-1500)/X25*10+50</f>
        <v>#VALUE!</v>
      </c>
    </row>
    <row r="12" spans="1:24" s="19" customFormat="1" ht="31.5" customHeight="1">
      <c r="A12" s="46" t="s">
        <v>13</v>
      </c>
      <c r="B12" s="14" t="s">
        <v>20</v>
      </c>
      <c r="C12" s="15" t="s">
        <v>37</v>
      </c>
      <c r="D12" s="72" t="s">
        <v>37</v>
      </c>
      <c r="E12" s="15" t="s">
        <v>37</v>
      </c>
      <c r="F12" s="72" t="s">
        <v>37</v>
      </c>
      <c r="G12" s="15" t="s">
        <v>37</v>
      </c>
      <c r="H12" s="72" t="s">
        <v>37</v>
      </c>
      <c r="I12" s="15" t="s">
        <v>37</v>
      </c>
      <c r="J12" s="72" t="s">
        <v>37</v>
      </c>
      <c r="K12" s="15" t="s">
        <v>37</v>
      </c>
      <c r="L12" s="72" t="s">
        <v>37</v>
      </c>
      <c r="M12" s="15" t="s">
        <v>37</v>
      </c>
      <c r="N12" s="72" t="s">
        <v>37</v>
      </c>
      <c r="O12" s="15" t="s">
        <v>37</v>
      </c>
      <c r="P12" s="72" t="s">
        <v>37</v>
      </c>
      <c r="Q12" s="15" t="s">
        <v>37</v>
      </c>
      <c r="R12" s="72" t="s">
        <v>37</v>
      </c>
      <c r="S12" s="44" t="e">
        <f>(E12/C12)*100</f>
        <v>#VALUE!</v>
      </c>
      <c r="T12" s="17"/>
      <c r="U12" s="18"/>
      <c r="V12" s="79"/>
      <c r="W12" s="18" t="e">
        <f>(C12-11)*(E12-11)*(U12-11)*0.0003+406</f>
        <v>#VALUE!</v>
      </c>
      <c r="X12" s="72" t="e">
        <f>(D12-11)*(F12-11)*(V12-11)*0.0004+207</f>
        <v>#VALUE!</v>
      </c>
    </row>
    <row r="13" spans="1:24" s="19" customFormat="1" ht="31.5" customHeight="1">
      <c r="A13" s="47"/>
      <c r="B13" s="14" t="s">
        <v>34</v>
      </c>
      <c r="C13" s="69" t="e">
        <f>(C12-C3)/C25*10+50</f>
        <v>#VALUE!</v>
      </c>
      <c r="D13" s="73" t="e">
        <f aca="true" t="shared" si="4" ref="D13:R13">(D12-D3)/D25*10+50</f>
        <v>#VALUE!</v>
      </c>
      <c r="E13" s="69" t="e">
        <f t="shared" si="4"/>
        <v>#VALUE!</v>
      </c>
      <c r="F13" s="73" t="e">
        <f t="shared" si="4"/>
        <v>#VALUE!</v>
      </c>
      <c r="G13" s="69" t="e">
        <f t="shared" si="4"/>
        <v>#VALUE!</v>
      </c>
      <c r="H13" s="73" t="e">
        <f t="shared" si="4"/>
        <v>#VALUE!</v>
      </c>
      <c r="I13" s="69" t="e">
        <f t="shared" si="4"/>
        <v>#VALUE!</v>
      </c>
      <c r="J13" s="73" t="e">
        <f t="shared" si="4"/>
        <v>#VALUE!</v>
      </c>
      <c r="K13" s="69" t="e">
        <f t="shared" si="4"/>
        <v>#VALUE!</v>
      </c>
      <c r="L13" s="73" t="e">
        <f t="shared" si="4"/>
        <v>#VALUE!</v>
      </c>
      <c r="M13" s="69" t="e">
        <f t="shared" si="4"/>
        <v>#VALUE!</v>
      </c>
      <c r="N13" s="73" t="e">
        <f t="shared" si="4"/>
        <v>#VALUE!</v>
      </c>
      <c r="O13" s="69" t="e">
        <f t="shared" si="4"/>
        <v>#VALUE!</v>
      </c>
      <c r="P13" s="73" t="e">
        <f t="shared" si="4"/>
        <v>#VALUE!</v>
      </c>
      <c r="Q13" s="69" t="e">
        <f t="shared" si="4"/>
        <v>#VALUE!</v>
      </c>
      <c r="R13" s="73" t="e">
        <f t="shared" si="4"/>
        <v>#VALUE!</v>
      </c>
      <c r="S13" s="20"/>
      <c r="T13" s="20"/>
      <c r="U13" s="18"/>
      <c r="V13" s="80"/>
      <c r="W13" s="69" t="e">
        <f>(W12-1500)/W25*10+50</f>
        <v>#VALUE!</v>
      </c>
      <c r="X13" s="73" t="e">
        <f>(X12-1500)/X25*10+50</f>
        <v>#VALUE!</v>
      </c>
    </row>
    <row r="14" spans="1:24" s="19" customFormat="1" ht="31.5" customHeight="1">
      <c r="A14" s="46" t="s">
        <v>14</v>
      </c>
      <c r="B14" s="14" t="s">
        <v>20</v>
      </c>
      <c r="C14" s="44" t="s">
        <v>37</v>
      </c>
      <c r="D14" s="74" t="s">
        <v>37</v>
      </c>
      <c r="E14" s="44" t="s">
        <v>37</v>
      </c>
      <c r="F14" s="74" t="s">
        <v>37</v>
      </c>
      <c r="G14" s="44" t="s">
        <v>37</v>
      </c>
      <c r="H14" s="74" t="s">
        <v>37</v>
      </c>
      <c r="I14" s="44" t="s">
        <v>37</v>
      </c>
      <c r="J14" s="74" t="s">
        <v>37</v>
      </c>
      <c r="K14" s="44" t="s">
        <v>37</v>
      </c>
      <c r="L14" s="74" t="s">
        <v>37</v>
      </c>
      <c r="M14" s="44" t="s">
        <v>37</v>
      </c>
      <c r="N14" s="74" t="s">
        <v>37</v>
      </c>
      <c r="O14" s="44" t="s">
        <v>37</v>
      </c>
      <c r="P14" s="74" t="s">
        <v>37</v>
      </c>
      <c r="Q14" s="44" t="s">
        <v>37</v>
      </c>
      <c r="R14" s="74" t="s">
        <v>37</v>
      </c>
      <c r="S14" s="44" t="e">
        <f>(E14/C14)*100</f>
        <v>#VALUE!</v>
      </c>
      <c r="T14" s="24"/>
      <c r="U14" s="23"/>
      <c r="V14" s="81"/>
      <c r="W14" s="18" t="e">
        <f>(C14-11)*(E14-11)*(U14-11)*0.0003+406</f>
        <v>#VALUE!</v>
      </c>
      <c r="X14" s="72" t="e">
        <f>(D14-11)*(F14-11)*(V14-11)*0.0004+207</f>
        <v>#VALUE!</v>
      </c>
    </row>
    <row r="15" spans="1:24" s="19" customFormat="1" ht="31.5" customHeight="1">
      <c r="A15" s="47"/>
      <c r="B15" s="14" t="s">
        <v>35</v>
      </c>
      <c r="C15" s="69" t="e">
        <f>(C14-C3)/C25*10+50</f>
        <v>#VALUE!</v>
      </c>
      <c r="D15" s="73" t="e">
        <f aca="true" t="shared" si="5" ref="D15:R15">(D14-D3)/D25*10+50</f>
        <v>#VALUE!</v>
      </c>
      <c r="E15" s="69" t="e">
        <f t="shared" si="5"/>
        <v>#VALUE!</v>
      </c>
      <c r="F15" s="73" t="e">
        <f t="shared" si="5"/>
        <v>#VALUE!</v>
      </c>
      <c r="G15" s="69" t="e">
        <f t="shared" si="5"/>
        <v>#VALUE!</v>
      </c>
      <c r="H15" s="73" t="e">
        <f t="shared" si="5"/>
        <v>#VALUE!</v>
      </c>
      <c r="I15" s="69" t="e">
        <f t="shared" si="5"/>
        <v>#VALUE!</v>
      </c>
      <c r="J15" s="73" t="e">
        <f t="shared" si="5"/>
        <v>#VALUE!</v>
      </c>
      <c r="K15" s="69" t="e">
        <f t="shared" si="5"/>
        <v>#VALUE!</v>
      </c>
      <c r="L15" s="73" t="e">
        <f t="shared" si="5"/>
        <v>#VALUE!</v>
      </c>
      <c r="M15" s="69" t="e">
        <f t="shared" si="5"/>
        <v>#VALUE!</v>
      </c>
      <c r="N15" s="73" t="e">
        <f t="shared" si="5"/>
        <v>#VALUE!</v>
      </c>
      <c r="O15" s="69" t="e">
        <f t="shared" si="5"/>
        <v>#VALUE!</v>
      </c>
      <c r="P15" s="73" t="e">
        <f t="shared" si="5"/>
        <v>#VALUE!</v>
      </c>
      <c r="Q15" s="69" t="e">
        <f t="shared" si="5"/>
        <v>#VALUE!</v>
      </c>
      <c r="R15" s="73" t="e">
        <f t="shared" si="5"/>
        <v>#VALUE!</v>
      </c>
      <c r="S15" s="25"/>
      <c r="T15" s="26"/>
      <c r="U15" s="23"/>
      <c r="V15" s="81"/>
      <c r="W15" s="69" t="e">
        <f>(W14-1500)/W25*10+50</f>
        <v>#VALUE!</v>
      </c>
      <c r="X15" s="73" t="e">
        <f>(X14-1500)/X25*10+50</f>
        <v>#VALUE!</v>
      </c>
    </row>
    <row r="16" spans="1:24" s="19" customFormat="1" ht="31.5" customHeight="1">
      <c r="A16" s="46" t="s">
        <v>15</v>
      </c>
      <c r="B16" s="14" t="s">
        <v>20</v>
      </c>
      <c r="C16" s="44" t="s">
        <v>38</v>
      </c>
      <c r="D16" s="74" t="s">
        <v>37</v>
      </c>
      <c r="E16" s="44" t="s">
        <v>37</v>
      </c>
      <c r="F16" s="74" t="s">
        <v>37</v>
      </c>
      <c r="G16" s="44" t="s">
        <v>37</v>
      </c>
      <c r="H16" s="74" t="s">
        <v>37</v>
      </c>
      <c r="I16" s="44" t="s">
        <v>39</v>
      </c>
      <c r="J16" s="74" t="s">
        <v>37</v>
      </c>
      <c r="K16" s="44" t="s">
        <v>37</v>
      </c>
      <c r="L16" s="74" t="s">
        <v>37</v>
      </c>
      <c r="M16" s="44" t="s">
        <v>37</v>
      </c>
      <c r="N16" s="74" t="s">
        <v>37</v>
      </c>
      <c r="O16" s="44" t="s">
        <v>37</v>
      </c>
      <c r="P16" s="74" t="s">
        <v>37</v>
      </c>
      <c r="Q16" s="44" t="s">
        <v>37</v>
      </c>
      <c r="R16" s="74" t="s">
        <v>37</v>
      </c>
      <c r="S16" s="44" t="e">
        <f>(E16/C16)*100</f>
        <v>#VALUE!</v>
      </c>
      <c r="T16" s="24"/>
      <c r="U16" s="23"/>
      <c r="V16" s="81"/>
      <c r="W16" s="18" t="e">
        <f>(C16-11)*(E16-11)*(U16-11)*0.0003+406</f>
        <v>#VALUE!</v>
      </c>
      <c r="X16" s="72" t="e">
        <f>(D16-11)*(F16-11)*(V16-11)*0.0004+207</f>
        <v>#VALUE!</v>
      </c>
    </row>
    <row r="17" spans="1:24" s="19" customFormat="1" ht="31.5" customHeight="1">
      <c r="A17" s="47"/>
      <c r="B17" s="14" t="s">
        <v>35</v>
      </c>
      <c r="C17" s="69" t="e">
        <f>(C16-C3)/C25*10+50</f>
        <v>#VALUE!</v>
      </c>
      <c r="D17" s="73" t="e">
        <f aca="true" t="shared" si="6" ref="D17:R17">(D16-D3)/D25*10+50</f>
        <v>#VALUE!</v>
      </c>
      <c r="E17" s="69" t="e">
        <f t="shared" si="6"/>
        <v>#VALUE!</v>
      </c>
      <c r="F17" s="73" t="e">
        <f t="shared" si="6"/>
        <v>#VALUE!</v>
      </c>
      <c r="G17" s="69" t="e">
        <f t="shared" si="6"/>
        <v>#VALUE!</v>
      </c>
      <c r="H17" s="73" t="e">
        <f t="shared" si="6"/>
        <v>#VALUE!</v>
      </c>
      <c r="I17" s="69" t="e">
        <f t="shared" si="6"/>
        <v>#VALUE!</v>
      </c>
      <c r="J17" s="73" t="e">
        <f t="shared" si="6"/>
        <v>#VALUE!</v>
      </c>
      <c r="K17" s="69" t="e">
        <f t="shared" si="6"/>
        <v>#VALUE!</v>
      </c>
      <c r="L17" s="73" t="e">
        <f t="shared" si="6"/>
        <v>#VALUE!</v>
      </c>
      <c r="M17" s="69" t="e">
        <f t="shared" si="6"/>
        <v>#VALUE!</v>
      </c>
      <c r="N17" s="73" t="e">
        <f t="shared" si="6"/>
        <v>#VALUE!</v>
      </c>
      <c r="O17" s="69" t="e">
        <f t="shared" si="6"/>
        <v>#VALUE!</v>
      </c>
      <c r="P17" s="73" t="e">
        <f t="shared" si="6"/>
        <v>#VALUE!</v>
      </c>
      <c r="Q17" s="69" t="e">
        <f t="shared" si="6"/>
        <v>#VALUE!</v>
      </c>
      <c r="R17" s="73" t="e">
        <f t="shared" si="6"/>
        <v>#VALUE!</v>
      </c>
      <c r="S17" s="25"/>
      <c r="T17" s="26"/>
      <c r="U17" s="23"/>
      <c r="V17" s="81"/>
      <c r="W17" s="69" t="e">
        <f>(W16-1500)/W25*10+50</f>
        <v>#VALUE!</v>
      </c>
      <c r="X17" s="73" t="e">
        <f>(X16-1500)/X25*10+50</f>
        <v>#VALUE!</v>
      </c>
    </row>
    <row r="18" spans="1:24" s="19" customFormat="1" ht="31.5" customHeight="1">
      <c r="A18" s="46" t="s">
        <v>16</v>
      </c>
      <c r="B18" s="14" t="s">
        <v>20</v>
      </c>
      <c r="C18" s="44" t="s">
        <v>37</v>
      </c>
      <c r="D18" s="74" t="s">
        <v>37</v>
      </c>
      <c r="E18" s="44" t="s">
        <v>37</v>
      </c>
      <c r="F18" s="74" t="s">
        <v>37</v>
      </c>
      <c r="G18" s="44" t="s">
        <v>37</v>
      </c>
      <c r="H18" s="74" t="s">
        <v>39</v>
      </c>
      <c r="I18" s="44" t="s">
        <v>37</v>
      </c>
      <c r="J18" s="74" t="s">
        <v>37</v>
      </c>
      <c r="K18" s="44" t="s">
        <v>37</v>
      </c>
      <c r="L18" s="74" t="s">
        <v>37</v>
      </c>
      <c r="M18" s="44" t="s">
        <v>37</v>
      </c>
      <c r="N18" s="74" t="s">
        <v>37</v>
      </c>
      <c r="O18" s="44" t="s">
        <v>37</v>
      </c>
      <c r="P18" s="74" t="s">
        <v>37</v>
      </c>
      <c r="Q18" s="44" t="s">
        <v>37</v>
      </c>
      <c r="R18" s="74" t="s">
        <v>37</v>
      </c>
      <c r="S18" s="44" t="e">
        <f>(E18/C18)*100</f>
        <v>#VALUE!</v>
      </c>
      <c r="T18" s="24"/>
      <c r="U18" s="23"/>
      <c r="V18" s="81"/>
      <c r="W18" s="18" t="e">
        <f>(C18-11)*(E18-11)*(U18-11)*0.0003+406</f>
        <v>#VALUE!</v>
      </c>
      <c r="X18" s="72" t="e">
        <f>(D18-11)*(F18-11)*(V18-11)*0.0004+207</f>
        <v>#VALUE!</v>
      </c>
    </row>
    <row r="19" spans="1:24" s="19" customFormat="1" ht="31.5" customHeight="1">
      <c r="A19" s="47"/>
      <c r="B19" s="14" t="s">
        <v>35</v>
      </c>
      <c r="C19" s="69" t="e">
        <f>(C18-C3)/C25*10+50</f>
        <v>#VALUE!</v>
      </c>
      <c r="D19" s="73" t="e">
        <f aca="true" t="shared" si="7" ref="D19:R19">(D18-D3)/D25*10+50</f>
        <v>#VALUE!</v>
      </c>
      <c r="E19" s="69" t="e">
        <f t="shared" si="7"/>
        <v>#VALUE!</v>
      </c>
      <c r="F19" s="73" t="e">
        <f t="shared" si="7"/>
        <v>#VALUE!</v>
      </c>
      <c r="G19" s="69" t="e">
        <f t="shared" si="7"/>
        <v>#VALUE!</v>
      </c>
      <c r="H19" s="73" t="e">
        <f t="shared" si="7"/>
        <v>#VALUE!</v>
      </c>
      <c r="I19" s="69" t="e">
        <f t="shared" si="7"/>
        <v>#VALUE!</v>
      </c>
      <c r="J19" s="73" t="e">
        <f t="shared" si="7"/>
        <v>#VALUE!</v>
      </c>
      <c r="K19" s="69" t="e">
        <f t="shared" si="7"/>
        <v>#VALUE!</v>
      </c>
      <c r="L19" s="73" t="e">
        <f t="shared" si="7"/>
        <v>#VALUE!</v>
      </c>
      <c r="M19" s="69" t="e">
        <f t="shared" si="7"/>
        <v>#VALUE!</v>
      </c>
      <c r="N19" s="73" t="e">
        <f t="shared" si="7"/>
        <v>#VALUE!</v>
      </c>
      <c r="O19" s="69" t="e">
        <f t="shared" si="7"/>
        <v>#VALUE!</v>
      </c>
      <c r="P19" s="73" t="e">
        <f t="shared" si="7"/>
        <v>#VALUE!</v>
      </c>
      <c r="Q19" s="69" t="e">
        <f t="shared" si="7"/>
        <v>#VALUE!</v>
      </c>
      <c r="R19" s="73" t="e">
        <f t="shared" si="7"/>
        <v>#VALUE!</v>
      </c>
      <c r="S19" s="25"/>
      <c r="T19" s="26"/>
      <c r="U19" s="23"/>
      <c r="V19" s="81"/>
      <c r="W19" s="69" t="e">
        <f>(W18-1500)/W25*10+50</f>
        <v>#VALUE!</v>
      </c>
      <c r="X19" s="73" t="e">
        <f>(X18-1500)/X25*10+50</f>
        <v>#VALUE!</v>
      </c>
    </row>
    <row r="20" spans="1:24" s="19" customFormat="1" ht="31.5" customHeight="1">
      <c r="A20" s="46" t="s">
        <v>17</v>
      </c>
      <c r="B20" s="14" t="s">
        <v>20</v>
      </c>
      <c r="C20" s="44" t="s">
        <v>38</v>
      </c>
      <c r="D20" s="74" t="s">
        <v>37</v>
      </c>
      <c r="E20" s="44" t="s">
        <v>37</v>
      </c>
      <c r="F20" s="74" t="s">
        <v>37</v>
      </c>
      <c r="G20" s="44" t="s">
        <v>39</v>
      </c>
      <c r="H20" s="74" t="s">
        <v>37</v>
      </c>
      <c r="I20" s="44" t="s">
        <v>37</v>
      </c>
      <c r="J20" s="74" t="s">
        <v>37</v>
      </c>
      <c r="K20" s="44" t="s">
        <v>37</v>
      </c>
      <c r="L20" s="74" t="s">
        <v>37</v>
      </c>
      <c r="M20" s="44" t="s">
        <v>37</v>
      </c>
      <c r="N20" s="74" t="s">
        <v>37</v>
      </c>
      <c r="O20" s="44" t="s">
        <v>37</v>
      </c>
      <c r="P20" s="74" t="s">
        <v>37</v>
      </c>
      <c r="Q20" s="44" t="s">
        <v>39</v>
      </c>
      <c r="R20" s="74" t="s">
        <v>37</v>
      </c>
      <c r="S20" s="44" t="e">
        <f>(E20/C20)*100</f>
        <v>#VALUE!</v>
      </c>
      <c r="T20" s="24"/>
      <c r="U20" s="23"/>
      <c r="V20" s="81"/>
      <c r="W20" s="18" t="e">
        <f>(C20-11)*(E20-11)*(U20-11)*0.0003+406</f>
        <v>#VALUE!</v>
      </c>
      <c r="X20" s="72" t="e">
        <f>(D20-11)*(F20-11)*(V20-11)*0.0004+207</f>
        <v>#VALUE!</v>
      </c>
    </row>
    <row r="21" spans="1:24" s="19" customFormat="1" ht="31.5" customHeight="1">
      <c r="A21" s="47"/>
      <c r="B21" s="14" t="s">
        <v>34</v>
      </c>
      <c r="C21" s="69" t="e">
        <f>(C20-C3)/C25*10+50</f>
        <v>#VALUE!</v>
      </c>
      <c r="D21" s="73" t="e">
        <f aca="true" t="shared" si="8" ref="D21:R21">(D20-D3)/D25*10+50</f>
        <v>#VALUE!</v>
      </c>
      <c r="E21" s="69" t="e">
        <f t="shared" si="8"/>
        <v>#VALUE!</v>
      </c>
      <c r="F21" s="73" t="e">
        <f t="shared" si="8"/>
        <v>#VALUE!</v>
      </c>
      <c r="G21" s="69" t="e">
        <f t="shared" si="8"/>
        <v>#VALUE!</v>
      </c>
      <c r="H21" s="73" t="e">
        <f t="shared" si="8"/>
        <v>#VALUE!</v>
      </c>
      <c r="I21" s="69" t="e">
        <f t="shared" si="8"/>
        <v>#VALUE!</v>
      </c>
      <c r="J21" s="73" t="e">
        <f t="shared" si="8"/>
        <v>#VALUE!</v>
      </c>
      <c r="K21" s="69" t="e">
        <f t="shared" si="8"/>
        <v>#VALUE!</v>
      </c>
      <c r="L21" s="73" t="e">
        <f t="shared" si="8"/>
        <v>#VALUE!</v>
      </c>
      <c r="M21" s="69" t="e">
        <f t="shared" si="8"/>
        <v>#VALUE!</v>
      </c>
      <c r="N21" s="73" t="e">
        <f t="shared" si="8"/>
        <v>#VALUE!</v>
      </c>
      <c r="O21" s="69" t="e">
        <f t="shared" si="8"/>
        <v>#VALUE!</v>
      </c>
      <c r="P21" s="73" t="e">
        <f t="shared" si="8"/>
        <v>#VALUE!</v>
      </c>
      <c r="Q21" s="69" t="e">
        <f t="shared" si="8"/>
        <v>#VALUE!</v>
      </c>
      <c r="R21" s="73" t="e">
        <f t="shared" si="8"/>
        <v>#VALUE!</v>
      </c>
      <c r="S21" s="25"/>
      <c r="T21" s="26"/>
      <c r="U21" s="23"/>
      <c r="V21" s="81"/>
      <c r="W21" s="69" t="e">
        <f>(W20-1500)/W25*10+50</f>
        <v>#VALUE!</v>
      </c>
      <c r="X21" s="73" t="e">
        <f>(X20-1500)/X25*10+50</f>
        <v>#VALUE!</v>
      </c>
    </row>
    <row r="22" spans="1:24" s="19" customFormat="1" ht="31.5" customHeight="1">
      <c r="A22" s="46" t="s">
        <v>18</v>
      </c>
      <c r="B22" s="14" t="s">
        <v>20</v>
      </c>
      <c r="C22" s="44" t="s">
        <v>37</v>
      </c>
      <c r="D22" s="74" t="s">
        <v>37</v>
      </c>
      <c r="E22" s="44" t="s">
        <v>37</v>
      </c>
      <c r="F22" s="74" t="s">
        <v>37</v>
      </c>
      <c r="G22" s="44" t="s">
        <v>37</v>
      </c>
      <c r="H22" s="74" t="s">
        <v>37</v>
      </c>
      <c r="I22" s="44" t="s">
        <v>37</v>
      </c>
      <c r="J22" s="74" t="s">
        <v>37</v>
      </c>
      <c r="K22" s="44" t="s">
        <v>37</v>
      </c>
      <c r="L22" s="74" t="s">
        <v>37</v>
      </c>
      <c r="M22" s="44" t="s">
        <v>37</v>
      </c>
      <c r="N22" s="74" t="s">
        <v>37</v>
      </c>
      <c r="O22" s="44" t="s">
        <v>37</v>
      </c>
      <c r="P22" s="74" t="s">
        <v>37</v>
      </c>
      <c r="Q22" s="44" t="s">
        <v>37</v>
      </c>
      <c r="R22" s="74" t="s">
        <v>37</v>
      </c>
      <c r="S22" s="44" t="e">
        <f>(E22/C22)*100</f>
        <v>#VALUE!</v>
      </c>
      <c r="T22" s="24"/>
      <c r="U22" s="23"/>
      <c r="V22" s="81"/>
      <c r="W22" s="18" t="e">
        <f>(C22-11)*(E22-11)*(U22-11)*0.0003+406</f>
        <v>#VALUE!</v>
      </c>
      <c r="X22" s="72" t="e">
        <f>(D22-11)*(F22-11)*(V22-11)*0.0004+207</f>
        <v>#VALUE!</v>
      </c>
    </row>
    <row r="23" spans="1:24" s="19" customFormat="1" ht="31.5" customHeight="1" thickBot="1">
      <c r="A23" s="47"/>
      <c r="B23" s="14" t="s">
        <v>35</v>
      </c>
      <c r="C23" s="69" t="e">
        <f>(C22-C3)/C25*10+50</f>
        <v>#VALUE!</v>
      </c>
      <c r="D23" s="73" t="e">
        <f aca="true" t="shared" si="9" ref="D23:R23">(D22-D3)/D25*10+50</f>
        <v>#VALUE!</v>
      </c>
      <c r="E23" s="69" t="e">
        <f t="shared" si="9"/>
        <v>#VALUE!</v>
      </c>
      <c r="F23" s="73" t="e">
        <f t="shared" si="9"/>
        <v>#VALUE!</v>
      </c>
      <c r="G23" s="69" t="e">
        <f t="shared" si="9"/>
        <v>#VALUE!</v>
      </c>
      <c r="H23" s="73" t="e">
        <f t="shared" si="9"/>
        <v>#VALUE!</v>
      </c>
      <c r="I23" s="69" t="e">
        <f t="shared" si="9"/>
        <v>#VALUE!</v>
      </c>
      <c r="J23" s="73" t="e">
        <f t="shared" si="9"/>
        <v>#VALUE!</v>
      </c>
      <c r="K23" s="69" t="e">
        <f t="shared" si="9"/>
        <v>#VALUE!</v>
      </c>
      <c r="L23" s="73" t="e">
        <f t="shared" si="9"/>
        <v>#VALUE!</v>
      </c>
      <c r="M23" s="69" t="e">
        <f t="shared" si="9"/>
        <v>#VALUE!</v>
      </c>
      <c r="N23" s="73" t="e">
        <f t="shared" si="9"/>
        <v>#VALUE!</v>
      </c>
      <c r="O23" s="69" t="e">
        <f t="shared" si="9"/>
        <v>#VALUE!</v>
      </c>
      <c r="P23" s="73" t="e">
        <f t="shared" si="9"/>
        <v>#VALUE!</v>
      </c>
      <c r="Q23" s="69" t="e">
        <f t="shared" si="9"/>
        <v>#VALUE!</v>
      </c>
      <c r="R23" s="73" t="e">
        <f t="shared" si="9"/>
        <v>#VALUE!</v>
      </c>
      <c r="S23" s="25"/>
      <c r="T23" s="26"/>
      <c r="U23" s="23"/>
      <c r="V23" s="81"/>
      <c r="W23" s="69" t="e">
        <f>(W22-1500)/W25*10+50</f>
        <v>#VALUE!</v>
      </c>
      <c r="X23" s="73" t="e">
        <f>(X22-1500)/X25*10+50</f>
        <v>#VALUE!</v>
      </c>
    </row>
    <row r="24" spans="1:24" s="19" customFormat="1" ht="31.5" customHeight="1">
      <c r="A24" s="50" t="s">
        <v>32</v>
      </c>
      <c r="B24" s="51"/>
      <c r="C24" s="42" t="e">
        <f aca="true" t="shared" si="10" ref="C24:R24">(C4+C6+C8+C10+C12+C14+C16+C18+C20+C22)/10</f>
        <v>#VALUE!</v>
      </c>
      <c r="D24" s="75" t="e">
        <f t="shared" si="10"/>
        <v>#VALUE!</v>
      </c>
      <c r="E24" s="42" t="e">
        <f t="shared" si="10"/>
        <v>#VALUE!</v>
      </c>
      <c r="F24" s="75" t="e">
        <f t="shared" si="10"/>
        <v>#VALUE!</v>
      </c>
      <c r="G24" s="42" t="e">
        <f t="shared" si="10"/>
        <v>#VALUE!</v>
      </c>
      <c r="H24" s="75" t="e">
        <f t="shared" si="10"/>
        <v>#VALUE!</v>
      </c>
      <c r="I24" s="42" t="e">
        <f t="shared" si="10"/>
        <v>#VALUE!</v>
      </c>
      <c r="J24" s="75" t="e">
        <f t="shared" si="10"/>
        <v>#VALUE!</v>
      </c>
      <c r="K24" s="42" t="e">
        <f t="shared" si="10"/>
        <v>#VALUE!</v>
      </c>
      <c r="L24" s="75" t="e">
        <f t="shared" si="10"/>
        <v>#VALUE!</v>
      </c>
      <c r="M24" s="42" t="e">
        <f t="shared" si="10"/>
        <v>#VALUE!</v>
      </c>
      <c r="N24" s="75" t="e">
        <f t="shared" si="10"/>
        <v>#VALUE!</v>
      </c>
      <c r="O24" s="42" t="e">
        <f t="shared" si="10"/>
        <v>#VALUE!</v>
      </c>
      <c r="P24" s="75" t="e">
        <f t="shared" si="10"/>
        <v>#VALUE!</v>
      </c>
      <c r="Q24" s="42" t="e">
        <f t="shared" si="10"/>
        <v>#VALUE!</v>
      </c>
      <c r="R24" s="75" t="e">
        <f t="shared" si="10"/>
        <v>#VALUE!</v>
      </c>
      <c r="S24" s="75" t="e">
        <f>(S4+S6+S8+S10+S12+S14+S16+S18+S20+S22)/10</f>
        <v>#VALUE!</v>
      </c>
      <c r="T24" s="27"/>
      <c r="U24" s="75">
        <f>(U4+U6+U8+U10+U12+U14+U16+U18+U20+U22)/10</f>
        <v>0</v>
      </c>
      <c r="V24" s="75">
        <f>(V4+V6+V8+V10+V12+V14+V16+V18+V20+V22)/10</f>
        <v>0</v>
      </c>
      <c r="W24" s="75" t="e">
        <f>(W4+W6+W8+W10+W12+W14+W16+W18+W20+W22)/10</f>
        <v>#VALUE!</v>
      </c>
      <c r="X24" s="75" t="e">
        <f>(X4+X6+X8+X10+X12+X14+X16+X18+X20+X22)/10</f>
        <v>#VALUE!</v>
      </c>
    </row>
    <row r="25" spans="1:24" s="19" customFormat="1" ht="31.5" customHeight="1" thickBot="1">
      <c r="A25" s="52" t="s">
        <v>33</v>
      </c>
      <c r="B25" s="53"/>
      <c r="C25" s="70" t="e">
        <f>STDEV(C2,C4,C6,C8,C10,C12,C14,C16,C18,C20,C22)</f>
        <v>#DIV/0!</v>
      </c>
      <c r="D25" s="76" t="e">
        <f aca="true" t="shared" si="11" ref="D25:R25">STDEV(D2,D4,D6,D8,D10,D12,D14,D16,D18,D20,D22)</f>
        <v>#DIV/0!</v>
      </c>
      <c r="E25" s="43" t="e">
        <f t="shared" si="11"/>
        <v>#DIV/0!</v>
      </c>
      <c r="F25" s="76" t="e">
        <f t="shared" si="11"/>
        <v>#DIV/0!</v>
      </c>
      <c r="G25" s="43" t="e">
        <f t="shared" si="11"/>
        <v>#DIV/0!</v>
      </c>
      <c r="H25" s="76" t="e">
        <f t="shared" si="11"/>
        <v>#DIV/0!</v>
      </c>
      <c r="I25" s="43" t="e">
        <f t="shared" si="11"/>
        <v>#DIV/0!</v>
      </c>
      <c r="J25" s="76" t="e">
        <f t="shared" si="11"/>
        <v>#DIV/0!</v>
      </c>
      <c r="K25" s="43" t="e">
        <f t="shared" si="11"/>
        <v>#DIV/0!</v>
      </c>
      <c r="L25" s="76" t="e">
        <f t="shared" si="11"/>
        <v>#DIV/0!</v>
      </c>
      <c r="M25" s="43" t="e">
        <f t="shared" si="11"/>
        <v>#DIV/0!</v>
      </c>
      <c r="N25" s="76" t="e">
        <f t="shared" si="11"/>
        <v>#DIV/0!</v>
      </c>
      <c r="O25" s="43" t="e">
        <f t="shared" si="11"/>
        <v>#DIV/0!</v>
      </c>
      <c r="P25" s="76" t="e">
        <f t="shared" si="11"/>
        <v>#DIV/0!</v>
      </c>
      <c r="Q25" s="43" t="e">
        <f t="shared" si="11"/>
        <v>#DIV/0!</v>
      </c>
      <c r="R25" s="76" t="e">
        <f t="shared" si="11"/>
        <v>#DIV/0!</v>
      </c>
      <c r="S25" s="76" t="e">
        <f>STDEV(S2,S4,S6,S8,S10,S12,S14,S16,S18,S20,S22)</f>
        <v>#VALUE!</v>
      </c>
      <c r="T25" s="29"/>
      <c r="U25" s="76" t="e">
        <f>STDEV(U2,U4,U6,U8,U10,U12,U14,U16,U18,U20,U22)</f>
        <v>#DIV/0!</v>
      </c>
      <c r="V25" s="76" t="e">
        <f>STDEV(V2,V4,V6,V8,V10,V12,V14,V16,V18,V20,V22)</f>
        <v>#DIV/0!</v>
      </c>
      <c r="W25" s="76" t="e">
        <f>STDEV(W2,W4,W6,W8,W10,W12,W14,W16,W18,W20,W22)</f>
        <v>#VALUE!</v>
      </c>
      <c r="X25" s="76" t="e">
        <f>STDEV(X2,X4,X6,X8,X10,X12,X14,X16,X18,X20,X22)</f>
        <v>#VALUE!</v>
      </c>
    </row>
    <row r="26" spans="1:24" s="19" customFormat="1" ht="12">
      <c r="A26" s="62" t="s">
        <v>27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</sheetData>
  <sheetProtection/>
  <mergeCells count="26">
    <mergeCell ref="U1:V1"/>
    <mergeCell ref="W1:X1"/>
    <mergeCell ref="S1:T1"/>
    <mergeCell ref="A26:X26"/>
    <mergeCell ref="A14:A15"/>
    <mergeCell ref="A18:A19"/>
    <mergeCell ref="A16:A17"/>
    <mergeCell ref="A20:A21"/>
    <mergeCell ref="A22:A23"/>
    <mergeCell ref="S2:S3"/>
    <mergeCell ref="O1:P1"/>
    <mergeCell ref="Q1:R1"/>
    <mergeCell ref="A12:A13"/>
    <mergeCell ref="A10:A11"/>
    <mergeCell ref="A8:A9"/>
    <mergeCell ref="C1:D1"/>
    <mergeCell ref="E1:F1"/>
    <mergeCell ref="G1:H1"/>
    <mergeCell ref="I1:J1"/>
    <mergeCell ref="K1:L1"/>
    <mergeCell ref="M1:N1"/>
    <mergeCell ref="A6:A7"/>
    <mergeCell ref="A4:A5"/>
    <mergeCell ref="A3:B3"/>
    <mergeCell ref="A24:B24"/>
    <mergeCell ref="A25:B25"/>
  </mergeCells>
  <printOptions/>
  <pageMargins left="0.5118110236220472" right="0.5118110236220472" top="0.5511811023622047" bottom="0.15748031496062992" header="0.31496062992125984" footer="0.11811023622047245"/>
  <pageSetup orientation="landscape" paperSize="9" scale="70" r:id="rId1"/>
  <headerFooter>
    <oddHeader>&amp;L男子用&amp;C（学番、氏名&amp;R）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B1">
      <selection activeCell="C1" sqref="C1:D1"/>
    </sheetView>
  </sheetViews>
  <sheetFormatPr defaultColWidth="8.8515625" defaultRowHeight="15"/>
  <cols>
    <col min="1" max="2" width="8.8515625" style="0" customWidth="1"/>
    <col min="3" max="18" width="5.421875" style="0" customWidth="1"/>
    <col min="19" max="19" width="13.140625" style="0" customWidth="1"/>
    <col min="20" max="20" width="23.421875" style="0" customWidth="1"/>
    <col min="21" max="22" width="8.8515625" style="0" customWidth="1"/>
    <col min="23" max="24" width="21.421875" style="0" customWidth="1"/>
  </cols>
  <sheetData>
    <row r="1" spans="1:24" ht="30" customHeight="1">
      <c r="A1" s="6" t="s">
        <v>0</v>
      </c>
      <c r="B1" s="7"/>
      <c r="C1" s="55" t="s">
        <v>21</v>
      </c>
      <c r="D1" s="56"/>
      <c r="E1" s="56" t="s">
        <v>22</v>
      </c>
      <c r="F1" s="57"/>
      <c r="G1" s="55" t="s">
        <v>3</v>
      </c>
      <c r="H1" s="58"/>
      <c r="I1" s="55" t="s">
        <v>4</v>
      </c>
      <c r="J1" s="58"/>
      <c r="K1" s="65" t="s">
        <v>5</v>
      </c>
      <c r="L1" s="56"/>
      <c r="M1" s="56" t="s">
        <v>6</v>
      </c>
      <c r="N1" s="56"/>
      <c r="O1" s="56" t="s">
        <v>7</v>
      </c>
      <c r="P1" s="56"/>
      <c r="Q1" s="56" t="s">
        <v>8</v>
      </c>
      <c r="R1" s="57"/>
      <c r="S1" s="60" t="s">
        <v>23</v>
      </c>
      <c r="T1" s="61"/>
      <c r="U1" s="55" t="s">
        <v>40</v>
      </c>
      <c r="V1" s="57"/>
      <c r="W1" s="55" t="s">
        <v>28</v>
      </c>
      <c r="X1" s="58"/>
    </row>
    <row r="2" spans="1:24" ht="13.5">
      <c r="A2" s="5"/>
      <c r="B2" s="3"/>
      <c r="C2" s="12" t="s">
        <v>1</v>
      </c>
      <c r="D2" s="31" t="s">
        <v>2</v>
      </c>
      <c r="E2" s="9" t="s">
        <v>1</v>
      </c>
      <c r="F2" s="32" t="s">
        <v>2</v>
      </c>
      <c r="G2" s="12" t="s">
        <v>1</v>
      </c>
      <c r="H2" s="13" t="s">
        <v>2</v>
      </c>
      <c r="I2" s="12" t="s">
        <v>1</v>
      </c>
      <c r="J2" s="13" t="s">
        <v>2</v>
      </c>
      <c r="K2" s="40" t="s">
        <v>1</v>
      </c>
      <c r="L2" s="31" t="s">
        <v>2</v>
      </c>
      <c r="M2" s="9" t="s">
        <v>1</v>
      </c>
      <c r="N2" s="31" t="s">
        <v>2</v>
      </c>
      <c r="O2" s="9" t="s">
        <v>1</v>
      </c>
      <c r="P2" s="31" t="s">
        <v>2</v>
      </c>
      <c r="Q2" s="9" t="s">
        <v>1</v>
      </c>
      <c r="R2" s="32" t="s">
        <v>2</v>
      </c>
      <c r="S2" s="63" t="s">
        <v>31</v>
      </c>
      <c r="T2" s="8" t="s">
        <v>24</v>
      </c>
      <c r="U2" s="12" t="s">
        <v>1</v>
      </c>
      <c r="V2" s="3" t="s">
        <v>2</v>
      </c>
      <c r="W2" s="12" t="s">
        <v>1</v>
      </c>
      <c r="X2" s="13" t="s">
        <v>2</v>
      </c>
    </row>
    <row r="3" spans="1:24" ht="40.5">
      <c r="A3" s="66" t="s">
        <v>19</v>
      </c>
      <c r="B3" s="49"/>
      <c r="C3" s="12">
        <v>190</v>
      </c>
      <c r="D3" s="31">
        <v>181</v>
      </c>
      <c r="E3" s="9">
        <v>160</v>
      </c>
      <c r="F3" s="32">
        <v>154</v>
      </c>
      <c r="G3" s="12">
        <v>571</v>
      </c>
      <c r="H3" s="13">
        <v>546</v>
      </c>
      <c r="I3" s="12">
        <v>388</v>
      </c>
      <c r="J3" s="13">
        <v>374</v>
      </c>
      <c r="K3" s="40">
        <v>192</v>
      </c>
      <c r="L3" s="31">
        <v>176</v>
      </c>
      <c r="M3" s="9">
        <v>114</v>
      </c>
      <c r="N3" s="31">
        <v>103</v>
      </c>
      <c r="O3" s="9">
        <v>81</v>
      </c>
      <c r="P3" s="31">
        <v>72</v>
      </c>
      <c r="Q3" s="9">
        <v>166</v>
      </c>
      <c r="R3" s="32">
        <v>149</v>
      </c>
      <c r="S3" s="64"/>
      <c r="T3" s="8" t="s">
        <v>25</v>
      </c>
      <c r="U3" s="12" t="s">
        <v>26</v>
      </c>
      <c r="V3" s="3" t="s">
        <v>26</v>
      </c>
      <c r="W3" s="41" t="s">
        <v>29</v>
      </c>
      <c r="X3" s="34" t="s">
        <v>30</v>
      </c>
    </row>
    <row r="4" spans="1:24" ht="32.25" customHeight="1">
      <c r="A4" s="67" t="s">
        <v>9</v>
      </c>
      <c r="B4" s="14" t="s">
        <v>20</v>
      </c>
      <c r="C4" s="22" t="s">
        <v>37</v>
      </c>
      <c r="D4" s="18" t="s">
        <v>37</v>
      </c>
      <c r="E4" s="22" t="s">
        <v>37</v>
      </c>
      <c r="F4" s="18" t="s">
        <v>37</v>
      </c>
      <c r="G4" s="22" t="s">
        <v>37</v>
      </c>
      <c r="H4" s="18" t="s">
        <v>37</v>
      </c>
      <c r="I4" s="22" t="s">
        <v>37</v>
      </c>
      <c r="J4" s="18" t="s">
        <v>37</v>
      </c>
      <c r="K4" s="22" t="s">
        <v>37</v>
      </c>
      <c r="L4" s="18" t="s">
        <v>37</v>
      </c>
      <c r="M4" s="22" t="s">
        <v>37</v>
      </c>
      <c r="N4" s="18" t="s">
        <v>37</v>
      </c>
      <c r="O4" s="22" t="s">
        <v>37</v>
      </c>
      <c r="P4" s="18" t="s">
        <v>37</v>
      </c>
      <c r="Q4" s="22" t="s">
        <v>37</v>
      </c>
      <c r="R4" s="18" t="s">
        <v>37</v>
      </c>
      <c r="S4" s="44" t="e">
        <f>(F4/D4)*100</f>
        <v>#VALUE!</v>
      </c>
      <c r="T4" s="17"/>
      <c r="U4" s="22"/>
      <c r="V4" s="33" t="s">
        <v>37</v>
      </c>
      <c r="W4" s="22" t="e">
        <f>(C4-11)*(E4-11)*(U4-11)*0.0003+406</f>
        <v>#VALUE!</v>
      </c>
      <c r="X4" s="18" t="e">
        <f>(D4-11)*(F4-11)*(V4-11)*0.0004+207</f>
        <v>#VALUE!</v>
      </c>
    </row>
    <row r="5" spans="1:24" ht="32.25" customHeight="1">
      <c r="A5" s="68"/>
      <c r="B5" s="14" t="s">
        <v>35</v>
      </c>
      <c r="C5" s="84" t="e">
        <f>(C4-C3)/C25*10+50</f>
        <v>#VALUE!</v>
      </c>
      <c r="D5" s="83" t="e">
        <f aca="true" t="shared" si="0" ref="D5:R5">(D4-D3)/D25*10+50</f>
        <v>#VALUE!</v>
      </c>
      <c r="E5" s="84" t="e">
        <f t="shared" si="0"/>
        <v>#VALUE!</v>
      </c>
      <c r="F5" s="83" t="e">
        <f t="shared" si="0"/>
        <v>#VALUE!</v>
      </c>
      <c r="G5" s="84" t="e">
        <f t="shared" si="0"/>
        <v>#VALUE!</v>
      </c>
      <c r="H5" s="83" t="e">
        <f t="shared" si="0"/>
        <v>#VALUE!</v>
      </c>
      <c r="I5" s="84" t="e">
        <f t="shared" si="0"/>
        <v>#VALUE!</v>
      </c>
      <c r="J5" s="83" t="e">
        <f t="shared" si="0"/>
        <v>#VALUE!</v>
      </c>
      <c r="K5" s="84" t="e">
        <f t="shared" si="0"/>
        <v>#VALUE!</v>
      </c>
      <c r="L5" s="83" t="e">
        <f t="shared" si="0"/>
        <v>#VALUE!</v>
      </c>
      <c r="M5" s="84" t="e">
        <f t="shared" si="0"/>
        <v>#VALUE!</v>
      </c>
      <c r="N5" s="83" t="e">
        <f t="shared" si="0"/>
        <v>#VALUE!</v>
      </c>
      <c r="O5" s="84" t="e">
        <f t="shared" si="0"/>
        <v>#VALUE!</v>
      </c>
      <c r="P5" s="83" t="e">
        <f t="shared" si="0"/>
        <v>#VALUE!</v>
      </c>
      <c r="Q5" s="84" t="e">
        <f t="shared" si="0"/>
        <v>#VALUE!</v>
      </c>
      <c r="R5" s="83" t="e">
        <f t="shared" si="0"/>
        <v>#VALUE!</v>
      </c>
      <c r="S5" s="20"/>
      <c r="T5" s="21"/>
      <c r="U5" s="22"/>
      <c r="V5" s="33"/>
      <c r="W5" s="84" t="e">
        <f>(W4-1500)/W25*10+50</f>
        <v>#VALUE!</v>
      </c>
      <c r="X5" s="83" t="e">
        <f>(X4-1500)/X25*10+50</f>
        <v>#VALUE!</v>
      </c>
    </row>
    <row r="6" spans="1:24" ht="32.25" customHeight="1">
      <c r="A6" s="67" t="s">
        <v>10</v>
      </c>
      <c r="B6" s="14" t="s">
        <v>20</v>
      </c>
      <c r="C6" s="22" t="s">
        <v>37</v>
      </c>
      <c r="D6" s="18" t="s">
        <v>37</v>
      </c>
      <c r="E6" s="22" t="s">
        <v>37</v>
      </c>
      <c r="F6" s="18" t="s">
        <v>37</v>
      </c>
      <c r="G6" s="22" t="s">
        <v>37</v>
      </c>
      <c r="H6" s="18" t="s">
        <v>37</v>
      </c>
      <c r="I6" s="22" t="s">
        <v>37</v>
      </c>
      <c r="J6" s="18" t="s">
        <v>37</v>
      </c>
      <c r="K6" s="22" t="s">
        <v>37</v>
      </c>
      <c r="L6" s="18" t="s">
        <v>37</v>
      </c>
      <c r="M6" s="22" t="s">
        <v>37</v>
      </c>
      <c r="N6" s="18" t="s">
        <v>37</v>
      </c>
      <c r="O6" s="22" t="s">
        <v>37</v>
      </c>
      <c r="P6" s="18" t="s">
        <v>37</v>
      </c>
      <c r="Q6" s="22" t="s">
        <v>37</v>
      </c>
      <c r="R6" s="18" t="s">
        <v>37</v>
      </c>
      <c r="S6" s="44" t="e">
        <f>(F6/D6)*100</f>
        <v>#VALUE!</v>
      </c>
      <c r="T6" s="17"/>
      <c r="U6" s="22"/>
      <c r="V6" s="33"/>
      <c r="W6" s="22" t="e">
        <f>(C6-11)*(E6-11)*(U6-11)*0.0003+406</f>
        <v>#VALUE!</v>
      </c>
      <c r="X6" s="18" t="e">
        <f>(D6-11)*(F6-11)*(V6-11)*0.0004+207</f>
        <v>#VALUE!</v>
      </c>
    </row>
    <row r="7" spans="1:24" ht="32.25" customHeight="1">
      <c r="A7" s="68"/>
      <c r="B7" s="14" t="s">
        <v>34</v>
      </c>
      <c r="C7" s="84" t="e">
        <f>(C6-C3)/C25*10+50</f>
        <v>#VALUE!</v>
      </c>
      <c r="D7" s="83" t="e">
        <f aca="true" t="shared" si="1" ref="D7:R7">(D6-D3)/D25*10+50</f>
        <v>#VALUE!</v>
      </c>
      <c r="E7" s="84" t="e">
        <f t="shared" si="1"/>
        <v>#VALUE!</v>
      </c>
      <c r="F7" s="83" t="e">
        <f t="shared" si="1"/>
        <v>#VALUE!</v>
      </c>
      <c r="G7" s="84" t="e">
        <f t="shared" si="1"/>
        <v>#VALUE!</v>
      </c>
      <c r="H7" s="83" t="e">
        <f t="shared" si="1"/>
        <v>#VALUE!</v>
      </c>
      <c r="I7" s="84" t="e">
        <f t="shared" si="1"/>
        <v>#VALUE!</v>
      </c>
      <c r="J7" s="83" t="e">
        <f t="shared" si="1"/>
        <v>#VALUE!</v>
      </c>
      <c r="K7" s="84" t="e">
        <f t="shared" si="1"/>
        <v>#VALUE!</v>
      </c>
      <c r="L7" s="83" t="e">
        <f t="shared" si="1"/>
        <v>#VALUE!</v>
      </c>
      <c r="M7" s="84" t="e">
        <f t="shared" si="1"/>
        <v>#VALUE!</v>
      </c>
      <c r="N7" s="83" t="e">
        <f t="shared" si="1"/>
        <v>#VALUE!</v>
      </c>
      <c r="O7" s="84" t="e">
        <f t="shared" si="1"/>
        <v>#VALUE!</v>
      </c>
      <c r="P7" s="83" t="e">
        <f t="shared" si="1"/>
        <v>#VALUE!</v>
      </c>
      <c r="Q7" s="84" t="e">
        <f t="shared" si="1"/>
        <v>#VALUE!</v>
      </c>
      <c r="R7" s="83" t="e">
        <f t="shared" si="1"/>
        <v>#VALUE!</v>
      </c>
      <c r="S7" s="20"/>
      <c r="T7" s="20"/>
      <c r="U7" s="22"/>
      <c r="V7" s="35"/>
      <c r="W7" s="84" t="e">
        <f>(W6-1500)/W25*10+50</f>
        <v>#VALUE!</v>
      </c>
      <c r="X7" s="83" t="e">
        <f>(X6-1500)/X25*10+50</f>
        <v>#VALUE!</v>
      </c>
    </row>
    <row r="8" spans="1:24" ht="32.25" customHeight="1">
      <c r="A8" s="67" t="s">
        <v>11</v>
      </c>
      <c r="B8" s="14" t="s">
        <v>20</v>
      </c>
      <c r="C8" s="22" t="s">
        <v>37</v>
      </c>
      <c r="D8" s="18" t="s">
        <v>37</v>
      </c>
      <c r="E8" s="22" t="s">
        <v>37</v>
      </c>
      <c r="F8" s="18" t="s">
        <v>37</v>
      </c>
      <c r="G8" s="22" t="s">
        <v>37</v>
      </c>
      <c r="H8" s="18" t="s">
        <v>37</v>
      </c>
      <c r="I8" s="22" t="s">
        <v>37</v>
      </c>
      <c r="J8" s="18" t="s">
        <v>37</v>
      </c>
      <c r="K8" s="22" t="s">
        <v>37</v>
      </c>
      <c r="L8" s="18" t="s">
        <v>37</v>
      </c>
      <c r="M8" s="22" t="s">
        <v>37</v>
      </c>
      <c r="N8" s="18" t="s">
        <v>37</v>
      </c>
      <c r="O8" s="22" t="s">
        <v>37</v>
      </c>
      <c r="P8" s="18" t="s">
        <v>37</v>
      </c>
      <c r="Q8" s="22" t="s">
        <v>37</v>
      </c>
      <c r="R8" s="18" t="s">
        <v>37</v>
      </c>
      <c r="S8" s="44" t="e">
        <f>(F8/D8)*100</f>
        <v>#VALUE!</v>
      </c>
      <c r="T8" s="17"/>
      <c r="U8" s="22"/>
      <c r="V8" s="33"/>
      <c r="W8" s="22" t="e">
        <f>(C8-11)*(E8-11)*(U8-11)*0.0003+406</f>
        <v>#VALUE!</v>
      </c>
      <c r="X8" s="18" t="e">
        <f>(D8-11)*(F8-11)*(V8-11)*0.0004+207</f>
        <v>#VALUE!</v>
      </c>
    </row>
    <row r="9" spans="1:24" ht="32.25" customHeight="1">
      <c r="A9" s="68"/>
      <c r="B9" s="14" t="s">
        <v>34</v>
      </c>
      <c r="C9" s="84" t="e">
        <f>(C8-C3)/C25*10+50</f>
        <v>#VALUE!</v>
      </c>
      <c r="D9" s="83" t="e">
        <f aca="true" t="shared" si="2" ref="D9:R9">(D8-D3)/D25*10+50</f>
        <v>#VALUE!</v>
      </c>
      <c r="E9" s="84" t="e">
        <f t="shared" si="2"/>
        <v>#VALUE!</v>
      </c>
      <c r="F9" s="83" t="e">
        <f t="shared" si="2"/>
        <v>#VALUE!</v>
      </c>
      <c r="G9" s="84" t="e">
        <f t="shared" si="2"/>
        <v>#VALUE!</v>
      </c>
      <c r="H9" s="83" t="e">
        <f t="shared" si="2"/>
        <v>#VALUE!</v>
      </c>
      <c r="I9" s="84" t="e">
        <f t="shared" si="2"/>
        <v>#VALUE!</v>
      </c>
      <c r="J9" s="83" t="e">
        <f t="shared" si="2"/>
        <v>#VALUE!</v>
      </c>
      <c r="K9" s="84" t="e">
        <f t="shared" si="2"/>
        <v>#VALUE!</v>
      </c>
      <c r="L9" s="83" t="e">
        <f t="shared" si="2"/>
        <v>#VALUE!</v>
      </c>
      <c r="M9" s="84" t="e">
        <f t="shared" si="2"/>
        <v>#VALUE!</v>
      </c>
      <c r="N9" s="83" t="e">
        <f t="shared" si="2"/>
        <v>#VALUE!</v>
      </c>
      <c r="O9" s="84" t="e">
        <f t="shared" si="2"/>
        <v>#VALUE!</v>
      </c>
      <c r="P9" s="83" t="e">
        <f t="shared" si="2"/>
        <v>#VALUE!</v>
      </c>
      <c r="Q9" s="84" t="e">
        <f t="shared" si="2"/>
        <v>#VALUE!</v>
      </c>
      <c r="R9" s="83" t="e">
        <f t="shared" si="2"/>
        <v>#VALUE!</v>
      </c>
      <c r="S9" s="20"/>
      <c r="T9" s="20"/>
      <c r="U9" s="22"/>
      <c r="V9" s="35"/>
      <c r="W9" s="84" t="e">
        <f>(W8-1500)/W25*10+50</f>
        <v>#VALUE!</v>
      </c>
      <c r="X9" s="83" t="e">
        <f>(X8-1500)/X25*10+50</f>
        <v>#VALUE!</v>
      </c>
    </row>
    <row r="10" spans="1:24" ht="32.25" customHeight="1">
      <c r="A10" s="67" t="s">
        <v>12</v>
      </c>
      <c r="B10" s="14" t="s">
        <v>20</v>
      </c>
      <c r="C10" s="22" t="s">
        <v>37</v>
      </c>
      <c r="D10" s="18" t="s">
        <v>37</v>
      </c>
      <c r="E10" s="22" t="s">
        <v>37</v>
      </c>
      <c r="F10" s="18" t="s">
        <v>37</v>
      </c>
      <c r="G10" s="22" t="s">
        <v>37</v>
      </c>
      <c r="H10" s="18" t="s">
        <v>37</v>
      </c>
      <c r="I10" s="22" t="s">
        <v>37</v>
      </c>
      <c r="J10" s="18" t="s">
        <v>37</v>
      </c>
      <c r="K10" s="22" t="s">
        <v>37</v>
      </c>
      <c r="L10" s="18" t="s">
        <v>37</v>
      </c>
      <c r="M10" s="22" t="s">
        <v>37</v>
      </c>
      <c r="N10" s="18" t="s">
        <v>37</v>
      </c>
      <c r="O10" s="22" t="s">
        <v>37</v>
      </c>
      <c r="P10" s="18" t="s">
        <v>37</v>
      </c>
      <c r="Q10" s="22" t="s">
        <v>37</v>
      </c>
      <c r="R10" s="18" t="s">
        <v>37</v>
      </c>
      <c r="S10" s="44" t="e">
        <f>(F10/D10)*100</f>
        <v>#VALUE!</v>
      </c>
      <c r="T10" s="17"/>
      <c r="U10" s="22"/>
      <c r="V10" s="33"/>
      <c r="W10" s="22" t="e">
        <f>(C10-11)*(E10-11)*(U10-11)*0.0003+406</f>
        <v>#VALUE!</v>
      </c>
      <c r="X10" s="18" t="e">
        <f>(D10-11)*(F10-11)*(V10-11)*0.0004+207</f>
        <v>#VALUE!</v>
      </c>
    </row>
    <row r="11" spans="1:24" ht="32.25" customHeight="1">
      <c r="A11" s="68"/>
      <c r="B11" s="14" t="s">
        <v>34</v>
      </c>
      <c r="C11" s="84" t="e">
        <f>(C10-C3)/C25*10+50</f>
        <v>#VALUE!</v>
      </c>
      <c r="D11" s="83" t="e">
        <f aca="true" t="shared" si="3" ref="D11:R11">(D10-D3)/D25*10+50</f>
        <v>#VALUE!</v>
      </c>
      <c r="E11" s="84" t="e">
        <f t="shared" si="3"/>
        <v>#VALUE!</v>
      </c>
      <c r="F11" s="83" t="e">
        <f t="shared" si="3"/>
        <v>#VALUE!</v>
      </c>
      <c r="G11" s="84" t="e">
        <f t="shared" si="3"/>
        <v>#VALUE!</v>
      </c>
      <c r="H11" s="83" t="e">
        <f t="shared" si="3"/>
        <v>#VALUE!</v>
      </c>
      <c r="I11" s="84" t="e">
        <f t="shared" si="3"/>
        <v>#VALUE!</v>
      </c>
      <c r="J11" s="83" t="e">
        <f t="shared" si="3"/>
        <v>#VALUE!</v>
      </c>
      <c r="K11" s="84" t="e">
        <f t="shared" si="3"/>
        <v>#VALUE!</v>
      </c>
      <c r="L11" s="83" t="e">
        <f t="shared" si="3"/>
        <v>#VALUE!</v>
      </c>
      <c r="M11" s="84" t="e">
        <f t="shared" si="3"/>
        <v>#VALUE!</v>
      </c>
      <c r="N11" s="83" t="e">
        <f t="shared" si="3"/>
        <v>#VALUE!</v>
      </c>
      <c r="O11" s="84" t="e">
        <f t="shared" si="3"/>
        <v>#VALUE!</v>
      </c>
      <c r="P11" s="83" t="e">
        <f t="shared" si="3"/>
        <v>#VALUE!</v>
      </c>
      <c r="Q11" s="84" t="e">
        <f t="shared" si="3"/>
        <v>#VALUE!</v>
      </c>
      <c r="R11" s="83" t="e">
        <f t="shared" si="3"/>
        <v>#VALUE!</v>
      </c>
      <c r="S11" s="20"/>
      <c r="T11" s="20"/>
      <c r="U11" s="22"/>
      <c r="V11" s="35"/>
      <c r="W11" s="84" t="e">
        <f>(W10-1500)/W25*10+50</f>
        <v>#VALUE!</v>
      </c>
      <c r="X11" s="83" t="e">
        <f>(X10-1500)/X25*10+50</f>
        <v>#VALUE!</v>
      </c>
    </row>
    <row r="12" spans="1:24" ht="32.25" customHeight="1">
      <c r="A12" s="67" t="s">
        <v>13</v>
      </c>
      <c r="B12" s="14" t="s">
        <v>20</v>
      </c>
      <c r="C12" s="22" t="s">
        <v>37</v>
      </c>
      <c r="D12" s="18" t="s">
        <v>37</v>
      </c>
      <c r="E12" s="22" t="s">
        <v>37</v>
      </c>
      <c r="F12" s="18" t="s">
        <v>37</v>
      </c>
      <c r="G12" s="22" t="s">
        <v>37</v>
      </c>
      <c r="H12" s="18" t="s">
        <v>37</v>
      </c>
      <c r="I12" s="22" t="s">
        <v>37</v>
      </c>
      <c r="J12" s="18" t="s">
        <v>37</v>
      </c>
      <c r="K12" s="22" t="s">
        <v>37</v>
      </c>
      <c r="L12" s="18" t="s">
        <v>37</v>
      </c>
      <c r="M12" s="22" t="s">
        <v>37</v>
      </c>
      <c r="N12" s="18" t="s">
        <v>37</v>
      </c>
      <c r="O12" s="22" t="s">
        <v>37</v>
      </c>
      <c r="P12" s="18" t="s">
        <v>37</v>
      </c>
      <c r="Q12" s="22" t="s">
        <v>37</v>
      </c>
      <c r="R12" s="18" t="s">
        <v>37</v>
      </c>
      <c r="S12" s="44" t="e">
        <f>(F12/D12)*100</f>
        <v>#VALUE!</v>
      </c>
      <c r="T12" s="17"/>
      <c r="U12" s="22"/>
      <c r="V12" s="33"/>
      <c r="W12" s="22" t="e">
        <f>(C12-11)*(E12-11)*(U12-11)*0.0003+406</f>
        <v>#VALUE!</v>
      </c>
      <c r="X12" s="18" t="e">
        <f>(D12-11)*(F12-11)*(V12-11)*0.0004+207</f>
        <v>#VALUE!</v>
      </c>
    </row>
    <row r="13" spans="1:24" ht="32.25" customHeight="1">
      <c r="A13" s="68"/>
      <c r="B13" s="14" t="s">
        <v>34</v>
      </c>
      <c r="C13" s="84" t="e">
        <f>(C12-C3)/C25*10+50</f>
        <v>#VALUE!</v>
      </c>
      <c r="D13" s="83" t="e">
        <f aca="true" t="shared" si="4" ref="D13:R13">(D12-D3)/D25*10+50</f>
        <v>#VALUE!</v>
      </c>
      <c r="E13" s="84" t="e">
        <f t="shared" si="4"/>
        <v>#VALUE!</v>
      </c>
      <c r="F13" s="83" t="e">
        <f t="shared" si="4"/>
        <v>#VALUE!</v>
      </c>
      <c r="G13" s="84" t="e">
        <f t="shared" si="4"/>
        <v>#VALUE!</v>
      </c>
      <c r="H13" s="83" t="e">
        <f t="shared" si="4"/>
        <v>#VALUE!</v>
      </c>
      <c r="I13" s="84" t="e">
        <f t="shared" si="4"/>
        <v>#VALUE!</v>
      </c>
      <c r="J13" s="83" t="e">
        <f t="shared" si="4"/>
        <v>#VALUE!</v>
      </c>
      <c r="K13" s="84" t="e">
        <f t="shared" si="4"/>
        <v>#VALUE!</v>
      </c>
      <c r="L13" s="83" t="e">
        <f t="shared" si="4"/>
        <v>#VALUE!</v>
      </c>
      <c r="M13" s="84" t="e">
        <f t="shared" si="4"/>
        <v>#VALUE!</v>
      </c>
      <c r="N13" s="83" t="e">
        <f t="shared" si="4"/>
        <v>#VALUE!</v>
      </c>
      <c r="O13" s="84" t="e">
        <f t="shared" si="4"/>
        <v>#VALUE!</v>
      </c>
      <c r="P13" s="83" t="e">
        <f t="shared" si="4"/>
        <v>#VALUE!</v>
      </c>
      <c r="Q13" s="84" t="e">
        <f t="shared" si="4"/>
        <v>#VALUE!</v>
      </c>
      <c r="R13" s="83" t="e">
        <f t="shared" si="4"/>
        <v>#VALUE!</v>
      </c>
      <c r="S13" s="20"/>
      <c r="T13" s="20"/>
      <c r="U13" s="22"/>
      <c r="V13" s="35"/>
      <c r="W13" s="84" t="e">
        <f>(W12-1500)/W25*10+50</f>
        <v>#VALUE!</v>
      </c>
      <c r="X13" s="83" t="e">
        <f>(X12-1500)/X25*10+50</f>
        <v>#VALUE!</v>
      </c>
    </row>
    <row r="14" spans="1:24" ht="32.25" customHeight="1">
      <c r="A14" s="67" t="s">
        <v>14</v>
      </c>
      <c r="B14" s="14" t="s">
        <v>20</v>
      </c>
      <c r="C14" s="37" t="s">
        <v>37</v>
      </c>
      <c r="D14" s="23" t="s">
        <v>37</v>
      </c>
      <c r="E14" s="37" t="s">
        <v>37</v>
      </c>
      <c r="F14" s="23" t="s">
        <v>37</v>
      </c>
      <c r="G14" s="37" t="s">
        <v>37</v>
      </c>
      <c r="H14" s="23" t="s">
        <v>37</v>
      </c>
      <c r="I14" s="37" t="s">
        <v>37</v>
      </c>
      <c r="J14" s="23" t="s">
        <v>37</v>
      </c>
      <c r="K14" s="37" t="s">
        <v>37</v>
      </c>
      <c r="L14" s="23" t="s">
        <v>37</v>
      </c>
      <c r="M14" s="37" t="s">
        <v>37</v>
      </c>
      <c r="N14" s="23" t="s">
        <v>37</v>
      </c>
      <c r="O14" s="37" t="s">
        <v>37</v>
      </c>
      <c r="P14" s="23" t="s">
        <v>37</v>
      </c>
      <c r="Q14" s="37" t="s">
        <v>37</v>
      </c>
      <c r="R14" s="23" t="s">
        <v>37</v>
      </c>
      <c r="S14" s="44" t="e">
        <f>(F14/D14)*100</f>
        <v>#VALUE!</v>
      </c>
      <c r="T14" s="24"/>
      <c r="U14" s="37"/>
      <c r="V14" s="24"/>
      <c r="W14" s="22" t="e">
        <f>(C14-11)*(E14-11)*(U14-11)*0.0003+406</f>
        <v>#VALUE!</v>
      </c>
      <c r="X14" s="18" t="e">
        <f>(D14-11)*(F14-11)*(V14-11)*0.0004+207</f>
        <v>#VALUE!</v>
      </c>
    </row>
    <row r="15" spans="1:24" ht="32.25" customHeight="1">
      <c r="A15" s="68"/>
      <c r="B15" s="14" t="s">
        <v>34</v>
      </c>
      <c r="C15" s="84" t="e">
        <f>(C14-C3)/C25*10+50</f>
        <v>#VALUE!</v>
      </c>
      <c r="D15" s="83" t="e">
        <f aca="true" t="shared" si="5" ref="D15:R15">(D14-D3)/D25*10+50</f>
        <v>#VALUE!</v>
      </c>
      <c r="E15" s="84" t="e">
        <f t="shared" si="5"/>
        <v>#VALUE!</v>
      </c>
      <c r="F15" s="83" t="e">
        <f t="shared" si="5"/>
        <v>#VALUE!</v>
      </c>
      <c r="G15" s="84" t="e">
        <f t="shared" si="5"/>
        <v>#VALUE!</v>
      </c>
      <c r="H15" s="83" t="e">
        <f t="shared" si="5"/>
        <v>#VALUE!</v>
      </c>
      <c r="I15" s="84" t="e">
        <f t="shared" si="5"/>
        <v>#VALUE!</v>
      </c>
      <c r="J15" s="83" t="e">
        <f t="shared" si="5"/>
        <v>#VALUE!</v>
      </c>
      <c r="K15" s="84" t="e">
        <f t="shared" si="5"/>
        <v>#VALUE!</v>
      </c>
      <c r="L15" s="83" t="e">
        <f t="shared" si="5"/>
        <v>#VALUE!</v>
      </c>
      <c r="M15" s="84" t="e">
        <f t="shared" si="5"/>
        <v>#VALUE!</v>
      </c>
      <c r="N15" s="83" t="e">
        <f t="shared" si="5"/>
        <v>#VALUE!</v>
      </c>
      <c r="O15" s="84" t="e">
        <f t="shared" si="5"/>
        <v>#VALUE!</v>
      </c>
      <c r="P15" s="83" t="e">
        <f t="shared" si="5"/>
        <v>#VALUE!</v>
      </c>
      <c r="Q15" s="84" t="e">
        <f t="shared" si="5"/>
        <v>#VALUE!</v>
      </c>
      <c r="R15" s="83" t="e">
        <f t="shared" si="5"/>
        <v>#VALUE!</v>
      </c>
      <c r="S15" s="25"/>
      <c r="T15" s="26"/>
      <c r="U15" s="37"/>
      <c r="V15" s="24"/>
      <c r="W15" s="84" t="e">
        <f>(W14-1500)/W25*10+50</f>
        <v>#VALUE!</v>
      </c>
      <c r="X15" s="83" t="e">
        <f>(X14-1500)/X25*10+50</f>
        <v>#VALUE!</v>
      </c>
    </row>
    <row r="16" spans="1:24" ht="32.25" customHeight="1">
      <c r="A16" s="67" t="s">
        <v>15</v>
      </c>
      <c r="B16" s="14" t="s">
        <v>20</v>
      </c>
      <c r="C16" s="37" t="s">
        <v>38</v>
      </c>
      <c r="D16" s="23" t="s">
        <v>37</v>
      </c>
      <c r="E16" s="37" t="s">
        <v>37</v>
      </c>
      <c r="F16" s="23" t="s">
        <v>37</v>
      </c>
      <c r="G16" s="37" t="s">
        <v>37</v>
      </c>
      <c r="H16" s="23" t="s">
        <v>37</v>
      </c>
      <c r="I16" s="37" t="s">
        <v>39</v>
      </c>
      <c r="J16" s="23" t="s">
        <v>37</v>
      </c>
      <c r="K16" s="37" t="s">
        <v>37</v>
      </c>
      <c r="L16" s="23" t="s">
        <v>37</v>
      </c>
      <c r="M16" s="37" t="s">
        <v>37</v>
      </c>
      <c r="N16" s="23" t="s">
        <v>37</v>
      </c>
      <c r="O16" s="37" t="s">
        <v>37</v>
      </c>
      <c r="P16" s="23" t="s">
        <v>37</v>
      </c>
      <c r="Q16" s="37" t="s">
        <v>37</v>
      </c>
      <c r="R16" s="23" t="s">
        <v>37</v>
      </c>
      <c r="S16" s="44" t="e">
        <f>(F16/D16)*100</f>
        <v>#VALUE!</v>
      </c>
      <c r="T16" s="24"/>
      <c r="U16" s="37"/>
      <c r="V16" s="24"/>
      <c r="W16" s="22" t="e">
        <f>(C16-11)*(E16-11)*(U16-11)*0.0003+406</f>
        <v>#VALUE!</v>
      </c>
      <c r="X16" s="18" t="e">
        <f>(D16-11)*(F16-11)*(V16-11)*0.0004+207</f>
        <v>#VALUE!</v>
      </c>
    </row>
    <row r="17" spans="1:24" ht="32.25" customHeight="1">
      <c r="A17" s="68"/>
      <c r="B17" s="14" t="s">
        <v>34</v>
      </c>
      <c r="C17" s="84" t="e">
        <f>(C16-C3)/C25*10+50</f>
        <v>#VALUE!</v>
      </c>
      <c r="D17" s="83" t="e">
        <f aca="true" t="shared" si="6" ref="D17:R17">(D16-D3)/D25*10+50</f>
        <v>#VALUE!</v>
      </c>
      <c r="E17" s="84" t="e">
        <f t="shared" si="6"/>
        <v>#VALUE!</v>
      </c>
      <c r="F17" s="83" t="e">
        <f t="shared" si="6"/>
        <v>#VALUE!</v>
      </c>
      <c r="G17" s="84" t="e">
        <f t="shared" si="6"/>
        <v>#VALUE!</v>
      </c>
      <c r="H17" s="83" t="e">
        <f t="shared" si="6"/>
        <v>#VALUE!</v>
      </c>
      <c r="I17" s="84" t="e">
        <f t="shared" si="6"/>
        <v>#VALUE!</v>
      </c>
      <c r="J17" s="83" t="e">
        <f t="shared" si="6"/>
        <v>#VALUE!</v>
      </c>
      <c r="K17" s="84" t="e">
        <f t="shared" si="6"/>
        <v>#VALUE!</v>
      </c>
      <c r="L17" s="83" t="e">
        <f t="shared" si="6"/>
        <v>#VALUE!</v>
      </c>
      <c r="M17" s="84" t="e">
        <f t="shared" si="6"/>
        <v>#VALUE!</v>
      </c>
      <c r="N17" s="83" t="e">
        <f t="shared" si="6"/>
        <v>#VALUE!</v>
      </c>
      <c r="O17" s="84" t="e">
        <f t="shared" si="6"/>
        <v>#VALUE!</v>
      </c>
      <c r="P17" s="83" t="e">
        <f t="shared" si="6"/>
        <v>#VALUE!</v>
      </c>
      <c r="Q17" s="84" t="e">
        <f t="shared" si="6"/>
        <v>#VALUE!</v>
      </c>
      <c r="R17" s="83" t="e">
        <f t="shared" si="6"/>
        <v>#VALUE!</v>
      </c>
      <c r="S17" s="25"/>
      <c r="T17" s="26"/>
      <c r="U17" s="37"/>
      <c r="V17" s="24"/>
      <c r="W17" s="84" t="e">
        <f>(W16-1500)/W25*10+50</f>
        <v>#VALUE!</v>
      </c>
      <c r="X17" s="83" t="e">
        <f>(X16-1500)/X25*10+50</f>
        <v>#VALUE!</v>
      </c>
    </row>
    <row r="18" spans="1:24" ht="32.25" customHeight="1">
      <c r="A18" s="67" t="s">
        <v>16</v>
      </c>
      <c r="B18" s="14" t="s">
        <v>20</v>
      </c>
      <c r="C18" s="37" t="s">
        <v>37</v>
      </c>
      <c r="D18" s="23" t="s">
        <v>37</v>
      </c>
      <c r="E18" s="37" t="s">
        <v>37</v>
      </c>
      <c r="F18" s="23" t="s">
        <v>37</v>
      </c>
      <c r="G18" s="37" t="s">
        <v>37</v>
      </c>
      <c r="H18" s="23" t="s">
        <v>39</v>
      </c>
      <c r="I18" s="37" t="s">
        <v>37</v>
      </c>
      <c r="J18" s="23" t="s">
        <v>37</v>
      </c>
      <c r="K18" s="37" t="s">
        <v>37</v>
      </c>
      <c r="L18" s="23" t="s">
        <v>37</v>
      </c>
      <c r="M18" s="37" t="s">
        <v>37</v>
      </c>
      <c r="N18" s="23" t="s">
        <v>37</v>
      </c>
      <c r="O18" s="37" t="s">
        <v>37</v>
      </c>
      <c r="P18" s="23" t="s">
        <v>37</v>
      </c>
      <c r="Q18" s="37" t="s">
        <v>37</v>
      </c>
      <c r="R18" s="23" t="s">
        <v>37</v>
      </c>
      <c r="S18" s="44" t="e">
        <f>(F18/D18)*100</f>
        <v>#VALUE!</v>
      </c>
      <c r="T18" s="24"/>
      <c r="U18" s="37"/>
      <c r="V18" s="24"/>
      <c r="W18" s="22" t="e">
        <f>(C18-11)*(E18-11)*(U18-11)*0.0003+406</f>
        <v>#VALUE!</v>
      </c>
      <c r="X18" s="18" t="e">
        <f>(D18-11)*(F18-11)*(V18-11)*0.0004+207</f>
        <v>#VALUE!</v>
      </c>
    </row>
    <row r="19" spans="1:24" ht="32.25" customHeight="1">
      <c r="A19" s="68"/>
      <c r="B19" s="14" t="s">
        <v>35</v>
      </c>
      <c r="C19" s="84" t="e">
        <f>(C18-C3)/C25*10+50</f>
        <v>#VALUE!</v>
      </c>
      <c r="D19" s="83" t="e">
        <f aca="true" t="shared" si="7" ref="D19:R19">(D18-D3)/D25*10+50</f>
        <v>#VALUE!</v>
      </c>
      <c r="E19" s="84" t="e">
        <f t="shared" si="7"/>
        <v>#VALUE!</v>
      </c>
      <c r="F19" s="83" t="e">
        <f t="shared" si="7"/>
        <v>#VALUE!</v>
      </c>
      <c r="G19" s="84" t="e">
        <f t="shared" si="7"/>
        <v>#VALUE!</v>
      </c>
      <c r="H19" s="83" t="e">
        <f t="shared" si="7"/>
        <v>#VALUE!</v>
      </c>
      <c r="I19" s="84" t="e">
        <f t="shared" si="7"/>
        <v>#VALUE!</v>
      </c>
      <c r="J19" s="83" t="e">
        <f t="shared" si="7"/>
        <v>#VALUE!</v>
      </c>
      <c r="K19" s="84" t="e">
        <f t="shared" si="7"/>
        <v>#VALUE!</v>
      </c>
      <c r="L19" s="83" t="e">
        <f t="shared" si="7"/>
        <v>#VALUE!</v>
      </c>
      <c r="M19" s="84" t="e">
        <f t="shared" si="7"/>
        <v>#VALUE!</v>
      </c>
      <c r="N19" s="83" t="e">
        <f t="shared" si="7"/>
        <v>#VALUE!</v>
      </c>
      <c r="O19" s="84" t="e">
        <f t="shared" si="7"/>
        <v>#VALUE!</v>
      </c>
      <c r="P19" s="83" t="e">
        <f t="shared" si="7"/>
        <v>#VALUE!</v>
      </c>
      <c r="Q19" s="84" t="e">
        <f t="shared" si="7"/>
        <v>#VALUE!</v>
      </c>
      <c r="R19" s="83" t="e">
        <f t="shared" si="7"/>
        <v>#VALUE!</v>
      </c>
      <c r="S19" s="25"/>
      <c r="T19" s="26"/>
      <c r="U19" s="37"/>
      <c r="V19" s="24"/>
      <c r="W19" s="84" t="e">
        <f>(W18-1500)/W25*10+50</f>
        <v>#VALUE!</v>
      </c>
      <c r="X19" s="83" t="e">
        <f>(X18-1500)/X25*10+50</f>
        <v>#VALUE!</v>
      </c>
    </row>
    <row r="20" spans="1:24" ht="32.25" customHeight="1">
      <c r="A20" s="67" t="s">
        <v>17</v>
      </c>
      <c r="B20" s="14" t="s">
        <v>20</v>
      </c>
      <c r="C20" s="37" t="s">
        <v>38</v>
      </c>
      <c r="D20" s="23" t="s">
        <v>37</v>
      </c>
      <c r="E20" s="37" t="s">
        <v>37</v>
      </c>
      <c r="F20" s="23" t="s">
        <v>37</v>
      </c>
      <c r="G20" s="37" t="s">
        <v>39</v>
      </c>
      <c r="H20" s="23" t="s">
        <v>37</v>
      </c>
      <c r="I20" s="37" t="s">
        <v>37</v>
      </c>
      <c r="J20" s="23" t="s">
        <v>37</v>
      </c>
      <c r="K20" s="37" t="s">
        <v>37</v>
      </c>
      <c r="L20" s="23" t="s">
        <v>37</v>
      </c>
      <c r="M20" s="37" t="s">
        <v>37</v>
      </c>
      <c r="N20" s="23" t="s">
        <v>37</v>
      </c>
      <c r="O20" s="37" t="s">
        <v>37</v>
      </c>
      <c r="P20" s="23" t="s">
        <v>37</v>
      </c>
      <c r="Q20" s="37" t="s">
        <v>39</v>
      </c>
      <c r="R20" s="23" t="s">
        <v>37</v>
      </c>
      <c r="S20" s="44" t="e">
        <f>(F20/D20)*100</f>
        <v>#VALUE!</v>
      </c>
      <c r="T20" s="24"/>
      <c r="U20" s="37"/>
      <c r="V20" s="24"/>
      <c r="W20" s="22" t="e">
        <f>(C20-11)*(E20-11)*(U20-11)*0.0003+406</f>
        <v>#VALUE!</v>
      </c>
      <c r="X20" s="18" t="e">
        <f>(D20-11)*(F20-11)*(V20-11)*0.0004+207</f>
        <v>#VALUE!</v>
      </c>
    </row>
    <row r="21" spans="1:24" ht="32.25" customHeight="1">
      <c r="A21" s="68"/>
      <c r="B21" s="14" t="s">
        <v>35</v>
      </c>
      <c r="C21" s="84" t="e">
        <f>(C20-C3)/C25*10+50</f>
        <v>#VALUE!</v>
      </c>
      <c r="D21" s="83" t="e">
        <f aca="true" t="shared" si="8" ref="D21:R21">(D20-D3)/D25*10+50</f>
        <v>#VALUE!</v>
      </c>
      <c r="E21" s="84" t="e">
        <f t="shared" si="8"/>
        <v>#VALUE!</v>
      </c>
      <c r="F21" s="83" t="e">
        <f t="shared" si="8"/>
        <v>#VALUE!</v>
      </c>
      <c r="G21" s="84" t="e">
        <f t="shared" si="8"/>
        <v>#VALUE!</v>
      </c>
      <c r="H21" s="83" t="e">
        <f t="shared" si="8"/>
        <v>#VALUE!</v>
      </c>
      <c r="I21" s="84" t="e">
        <f t="shared" si="8"/>
        <v>#VALUE!</v>
      </c>
      <c r="J21" s="83" t="e">
        <f t="shared" si="8"/>
        <v>#VALUE!</v>
      </c>
      <c r="K21" s="84" t="e">
        <f t="shared" si="8"/>
        <v>#VALUE!</v>
      </c>
      <c r="L21" s="83" t="e">
        <f t="shared" si="8"/>
        <v>#VALUE!</v>
      </c>
      <c r="M21" s="84" t="e">
        <f t="shared" si="8"/>
        <v>#VALUE!</v>
      </c>
      <c r="N21" s="83" t="e">
        <f t="shared" si="8"/>
        <v>#VALUE!</v>
      </c>
      <c r="O21" s="84" t="e">
        <f t="shared" si="8"/>
        <v>#VALUE!</v>
      </c>
      <c r="P21" s="83" t="e">
        <f t="shared" si="8"/>
        <v>#VALUE!</v>
      </c>
      <c r="Q21" s="84" t="e">
        <f t="shared" si="8"/>
        <v>#VALUE!</v>
      </c>
      <c r="R21" s="83" t="e">
        <f t="shared" si="8"/>
        <v>#VALUE!</v>
      </c>
      <c r="S21" s="25"/>
      <c r="T21" s="26"/>
      <c r="U21" s="37"/>
      <c r="V21" s="24"/>
      <c r="W21" s="84" t="e">
        <f>(W20-1500)/W25*10+50</f>
        <v>#VALUE!</v>
      </c>
      <c r="X21" s="83" t="e">
        <f>(X20-1500)/X25*10+50</f>
        <v>#VALUE!</v>
      </c>
    </row>
    <row r="22" spans="1:24" ht="32.25" customHeight="1">
      <c r="A22" s="67" t="s">
        <v>18</v>
      </c>
      <c r="B22" s="14" t="s">
        <v>20</v>
      </c>
      <c r="C22" s="37" t="s">
        <v>37</v>
      </c>
      <c r="D22" s="23" t="s">
        <v>37</v>
      </c>
      <c r="E22" s="37" t="s">
        <v>37</v>
      </c>
      <c r="F22" s="23" t="s">
        <v>37</v>
      </c>
      <c r="G22" s="37" t="s">
        <v>37</v>
      </c>
      <c r="H22" s="23" t="s">
        <v>37</v>
      </c>
      <c r="I22" s="37" t="s">
        <v>37</v>
      </c>
      <c r="J22" s="23" t="s">
        <v>37</v>
      </c>
      <c r="K22" s="37" t="s">
        <v>37</v>
      </c>
      <c r="L22" s="23" t="s">
        <v>37</v>
      </c>
      <c r="M22" s="37" t="s">
        <v>37</v>
      </c>
      <c r="N22" s="23" t="s">
        <v>37</v>
      </c>
      <c r="O22" s="37" t="s">
        <v>37</v>
      </c>
      <c r="P22" s="23" t="s">
        <v>37</v>
      </c>
      <c r="Q22" s="37" t="s">
        <v>37</v>
      </c>
      <c r="R22" s="23" t="s">
        <v>37</v>
      </c>
      <c r="S22" s="44" t="e">
        <f>(F22/D22)*100</f>
        <v>#VALUE!</v>
      </c>
      <c r="T22" s="24"/>
      <c r="U22" s="37"/>
      <c r="V22" s="24"/>
      <c r="W22" s="22" t="e">
        <f>(C22-11)*(E22-11)*(U22-11)*0.0003+406</f>
        <v>#VALUE!</v>
      </c>
      <c r="X22" s="18" t="e">
        <f>(D22-11)*(F22-11)*(V22-11)*0.0004+207</f>
        <v>#VALUE!</v>
      </c>
    </row>
    <row r="23" spans="1:24" ht="32.25" customHeight="1" thickBot="1">
      <c r="A23" s="68"/>
      <c r="B23" s="14" t="s">
        <v>35</v>
      </c>
      <c r="C23" s="84" t="e">
        <f>(C22-C3)/C25*10+50</f>
        <v>#VALUE!</v>
      </c>
      <c r="D23" s="83" t="e">
        <f aca="true" t="shared" si="9" ref="D23:R23">(D22-D3)/D25*10+50</f>
        <v>#VALUE!</v>
      </c>
      <c r="E23" s="84" t="e">
        <f t="shared" si="9"/>
        <v>#VALUE!</v>
      </c>
      <c r="F23" s="83" t="e">
        <f t="shared" si="9"/>
        <v>#VALUE!</v>
      </c>
      <c r="G23" s="84" t="e">
        <f t="shared" si="9"/>
        <v>#VALUE!</v>
      </c>
      <c r="H23" s="83" t="e">
        <f t="shared" si="9"/>
        <v>#VALUE!</v>
      </c>
      <c r="I23" s="84" t="e">
        <f t="shared" si="9"/>
        <v>#VALUE!</v>
      </c>
      <c r="J23" s="83" t="e">
        <f t="shared" si="9"/>
        <v>#VALUE!</v>
      </c>
      <c r="K23" s="84" t="e">
        <f t="shared" si="9"/>
        <v>#VALUE!</v>
      </c>
      <c r="L23" s="83" t="e">
        <f t="shared" si="9"/>
        <v>#VALUE!</v>
      </c>
      <c r="M23" s="84" t="e">
        <f t="shared" si="9"/>
        <v>#VALUE!</v>
      </c>
      <c r="N23" s="83" t="e">
        <f t="shared" si="9"/>
        <v>#VALUE!</v>
      </c>
      <c r="O23" s="84" t="e">
        <f t="shared" si="9"/>
        <v>#VALUE!</v>
      </c>
      <c r="P23" s="83" t="e">
        <f t="shared" si="9"/>
        <v>#VALUE!</v>
      </c>
      <c r="Q23" s="84" t="e">
        <f t="shared" si="9"/>
        <v>#VALUE!</v>
      </c>
      <c r="R23" s="83" t="e">
        <f t="shared" si="9"/>
        <v>#VALUE!</v>
      </c>
      <c r="S23" s="25"/>
      <c r="T23" s="26"/>
      <c r="U23" s="37"/>
      <c r="V23" s="24"/>
      <c r="W23" s="84" t="e">
        <f>(W22-1500)/W25*10+50</f>
        <v>#VALUE!</v>
      </c>
      <c r="X23" s="83" t="e">
        <f>(X22-1500)/X25*10+50</f>
        <v>#VALUE!</v>
      </c>
    </row>
    <row r="24" spans="1:24" ht="32.25" customHeight="1">
      <c r="A24" s="50" t="s">
        <v>32</v>
      </c>
      <c r="B24" s="51"/>
      <c r="C24" s="38" t="e">
        <f aca="true" t="shared" si="10" ref="C24:S24">(C4+C6+C8+C10+C12+C14+C16+C18+C20+C22)/10</f>
        <v>#VALUE!</v>
      </c>
      <c r="D24" s="28" t="e">
        <f t="shared" si="10"/>
        <v>#VALUE!</v>
      </c>
      <c r="E24" s="38" t="e">
        <f t="shared" si="10"/>
        <v>#VALUE!</v>
      </c>
      <c r="F24" s="28" t="e">
        <f t="shared" si="10"/>
        <v>#VALUE!</v>
      </c>
      <c r="G24" s="38" t="e">
        <f t="shared" si="10"/>
        <v>#VALUE!</v>
      </c>
      <c r="H24" s="28" t="e">
        <f t="shared" si="10"/>
        <v>#VALUE!</v>
      </c>
      <c r="I24" s="38" t="e">
        <f t="shared" si="10"/>
        <v>#VALUE!</v>
      </c>
      <c r="J24" s="28" t="e">
        <f t="shared" si="10"/>
        <v>#VALUE!</v>
      </c>
      <c r="K24" s="38" t="e">
        <f t="shared" si="10"/>
        <v>#VALUE!</v>
      </c>
      <c r="L24" s="28" t="e">
        <f t="shared" si="10"/>
        <v>#VALUE!</v>
      </c>
      <c r="M24" s="38" t="e">
        <f t="shared" si="10"/>
        <v>#VALUE!</v>
      </c>
      <c r="N24" s="28" t="e">
        <f t="shared" si="10"/>
        <v>#VALUE!</v>
      </c>
      <c r="O24" s="38" t="e">
        <f t="shared" si="10"/>
        <v>#VALUE!</v>
      </c>
      <c r="P24" s="28" t="e">
        <f t="shared" si="10"/>
        <v>#VALUE!</v>
      </c>
      <c r="Q24" s="38" t="e">
        <f t="shared" si="10"/>
        <v>#VALUE!</v>
      </c>
      <c r="R24" s="28" t="e">
        <f t="shared" si="10"/>
        <v>#VALUE!</v>
      </c>
      <c r="S24" s="75" t="e">
        <f t="shared" si="10"/>
        <v>#VALUE!</v>
      </c>
      <c r="T24" s="27"/>
      <c r="U24" s="38">
        <f>(U4+U6+U8+U10+U12+U14+U16+U18+U20+U22)/10</f>
        <v>0</v>
      </c>
      <c r="V24" s="28" t="e">
        <f>(V4+V6+V8+V10+V12+V14+V16+V18+V20+V22)/10</f>
        <v>#VALUE!</v>
      </c>
      <c r="W24" s="38" t="e">
        <f>(W4+W6+W8+W10+W12+W14+W16+W18+W20+W22)/10</f>
        <v>#VALUE!</v>
      </c>
      <c r="X24" s="28" t="e">
        <f>(X4+X6+X8+X10+X12+X14+X16+X18+X20+X22)/10</f>
        <v>#VALUE!</v>
      </c>
    </row>
    <row r="25" spans="1:24" ht="32.25" customHeight="1" thickBot="1">
      <c r="A25" s="52" t="s">
        <v>33</v>
      </c>
      <c r="B25" s="53"/>
      <c r="C25" s="85" t="e">
        <f>STDEV(C2,C4,C6,C8,C10,C12,C14,C16,C18,C20,C22)</f>
        <v>#DIV/0!</v>
      </c>
      <c r="D25" s="30" t="e">
        <f aca="true" t="shared" si="11" ref="D25:S25">STDEV(D2,D4,D6,D8,D10,D12,D14,D16,D18,D20,D22)</f>
        <v>#DIV/0!</v>
      </c>
      <c r="E25" s="39" t="e">
        <f t="shared" si="11"/>
        <v>#DIV/0!</v>
      </c>
      <c r="F25" s="30" t="e">
        <f t="shared" si="11"/>
        <v>#DIV/0!</v>
      </c>
      <c r="G25" s="39" t="e">
        <f t="shared" si="11"/>
        <v>#DIV/0!</v>
      </c>
      <c r="H25" s="30" t="e">
        <f t="shared" si="11"/>
        <v>#DIV/0!</v>
      </c>
      <c r="I25" s="39" t="e">
        <f t="shared" si="11"/>
        <v>#DIV/0!</v>
      </c>
      <c r="J25" s="30" t="e">
        <f t="shared" si="11"/>
        <v>#DIV/0!</v>
      </c>
      <c r="K25" s="39" t="e">
        <f t="shared" si="11"/>
        <v>#DIV/0!</v>
      </c>
      <c r="L25" s="30" t="e">
        <f t="shared" si="11"/>
        <v>#DIV/0!</v>
      </c>
      <c r="M25" s="39" t="e">
        <f t="shared" si="11"/>
        <v>#DIV/0!</v>
      </c>
      <c r="N25" s="30" t="e">
        <f t="shared" si="11"/>
        <v>#DIV/0!</v>
      </c>
      <c r="O25" s="39" t="e">
        <f t="shared" si="11"/>
        <v>#DIV/0!</v>
      </c>
      <c r="P25" s="30" t="e">
        <f t="shared" si="11"/>
        <v>#DIV/0!</v>
      </c>
      <c r="Q25" s="39" t="e">
        <f t="shared" si="11"/>
        <v>#DIV/0!</v>
      </c>
      <c r="R25" s="30" t="e">
        <f t="shared" si="11"/>
        <v>#DIV/0!</v>
      </c>
      <c r="S25" s="76" t="e">
        <f t="shared" si="11"/>
        <v>#VALUE!</v>
      </c>
      <c r="T25" s="29"/>
      <c r="U25" s="39" t="e">
        <f>STDEV(U2,U4,U6,U8,U10,U12,U14,U16,U18,U20,U22)</f>
        <v>#DIV/0!</v>
      </c>
      <c r="V25" s="30" t="e">
        <f>STDEV(V2,V4,V6,V8,V10,V12,V14,V16,V18,V20,V22)</f>
        <v>#DIV/0!</v>
      </c>
      <c r="W25" s="39" t="e">
        <f>STDEV(W2,W4,W6,W8,W10,W12,W14,W16,W18,W20,W22)</f>
        <v>#VALUE!</v>
      </c>
      <c r="X25" s="30" t="e">
        <f>STDEV(X2,X4,X6,X8,X10,X12,X14,X16,X18,X20,X22)</f>
        <v>#VALUE!</v>
      </c>
    </row>
    <row r="26" spans="1:24" ht="13.5">
      <c r="A26" s="62" t="s">
        <v>27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</sheetData>
  <sheetProtection/>
  <mergeCells count="26">
    <mergeCell ref="A25:B25"/>
    <mergeCell ref="A26:X26"/>
    <mergeCell ref="A14:A15"/>
    <mergeCell ref="A16:A17"/>
    <mergeCell ref="A18:A19"/>
    <mergeCell ref="A20:A21"/>
    <mergeCell ref="A22:A23"/>
    <mergeCell ref="A24:B24"/>
    <mergeCell ref="A3:B3"/>
    <mergeCell ref="A4:A5"/>
    <mergeCell ref="A6:A7"/>
    <mergeCell ref="A8:A9"/>
    <mergeCell ref="A10:A11"/>
    <mergeCell ref="A12:A13"/>
    <mergeCell ref="O1:P1"/>
    <mergeCell ref="Q1:R1"/>
    <mergeCell ref="S1:T1"/>
    <mergeCell ref="U1:V1"/>
    <mergeCell ref="W1:X1"/>
    <mergeCell ref="S2:S3"/>
    <mergeCell ref="C1:D1"/>
    <mergeCell ref="E1:F1"/>
    <mergeCell ref="G1:H1"/>
    <mergeCell ref="I1:J1"/>
    <mergeCell ref="K1:L1"/>
    <mergeCell ref="M1:N1"/>
  </mergeCells>
  <printOptions/>
  <pageMargins left="0.31496062992125984" right="0.11811023622047245" top="0.5511811023622047" bottom="0.15748031496062992" header="0.31496062992125984" footer="0.31496062992125984"/>
  <pageSetup orientation="landscape" paperSize="9" scale="70" r:id="rId1"/>
  <headerFooter>
    <oddHeader>&amp;L女子用&amp;C（学番・氏名&amp;R）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Tomioka Naoto</cp:lastModifiedBy>
  <cp:lastPrinted>2010-07-19T08:06:15Z</cp:lastPrinted>
  <dcterms:created xsi:type="dcterms:W3CDTF">2010-07-13T10:38:21Z</dcterms:created>
  <dcterms:modified xsi:type="dcterms:W3CDTF">2010-07-19T15:45:28Z</dcterms:modified>
  <cp:category/>
  <cp:version/>
  <cp:contentType/>
  <cp:contentStatus/>
</cp:coreProperties>
</file>